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Winners 65" sheetId="1" r:id="rId1"/>
    <sheet name="Winners 35" sheetId="2" r:id="rId2"/>
    <sheet name="65 grid" sheetId="3" r:id="rId3"/>
    <sheet name="35 grid" sheetId="4" r:id="rId4"/>
  </sheets>
  <definedNames/>
  <calcPr fullCalcOnLoad="1"/>
</workbook>
</file>

<file path=xl/sharedStrings.xml><?xml version="1.0" encoding="utf-8"?>
<sst xmlns="http://schemas.openxmlformats.org/spreadsheetml/2006/main" count="1548" uniqueCount="283">
  <si>
    <t>Race</t>
  </si>
  <si>
    <t>No.</t>
  </si>
  <si>
    <t>Name</t>
  </si>
  <si>
    <t>Surname</t>
  </si>
  <si>
    <t>D.O.B</t>
  </si>
  <si>
    <t>Telephone</t>
  </si>
  <si>
    <t>Email</t>
  </si>
  <si>
    <t>Age</t>
  </si>
  <si>
    <t>Time start</t>
  </si>
  <si>
    <t>Time end</t>
  </si>
  <si>
    <t>Duration</t>
  </si>
  <si>
    <t>CITY TO CITY 2005</t>
  </si>
  <si>
    <t>Stephan</t>
  </si>
  <si>
    <t>Morkel</t>
  </si>
  <si>
    <t>082 417 8142</t>
  </si>
  <si>
    <t>stephan.morkel@bhpbilliton.com</t>
  </si>
  <si>
    <t>Race cat.</t>
  </si>
  <si>
    <t>Blood group</t>
  </si>
  <si>
    <t>Sex</t>
  </si>
  <si>
    <t>Distance</t>
  </si>
  <si>
    <t>Input</t>
  </si>
  <si>
    <t>O+</t>
  </si>
  <si>
    <t>m</t>
  </si>
  <si>
    <t>Men Senior</t>
  </si>
  <si>
    <t>Susanna Sophia</t>
  </si>
  <si>
    <t>Grove</t>
  </si>
  <si>
    <t>f</t>
  </si>
  <si>
    <t>Women Senior</t>
  </si>
  <si>
    <t>082 558 2585</t>
  </si>
  <si>
    <t>sgrove@limpopo.co.za</t>
  </si>
  <si>
    <t>Regn</t>
  </si>
  <si>
    <t>date</t>
  </si>
  <si>
    <t>Allergies</t>
  </si>
  <si>
    <t>Shirt</t>
  </si>
  <si>
    <t>size</t>
  </si>
  <si>
    <t>none</t>
  </si>
  <si>
    <t>XL</t>
  </si>
  <si>
    <t>M</t>
  </si>
  <si>
    <t>Stefan</t>
  </si>
  <si>
    <t>082 447 0802</t>
  </si>
  <si>
    <t>Lodewyk Wilhelm</t>
  </si>
  <si>
    <t>082 320 6576</t>
  </si>
  <si>
    <t>Russell</t>
  </si>
  <si>
    <t>Hulett</t>
  </si>
  <si>
    <t>Goosen</t>
  </si>
  <si>
    <t>621 9295</t>
  </si>
  <si>
    <t>O-</t>
  </si>
  <si>
    <t>thehuletts@realnet.co.sz</t>
  </si>
  <si>
    <t>L</t>
  </si>
  <si>
    <t>MARSHALL CHECK POINTS</t>
  </si>
  <si>
    <t>Count</t>
  </si>
  <si>
    <t>65 KM race</t>
  </si>
  <si>
    <t>35 KM race</t>
  </si>
  <si>
    <t>Sibusiso</t>
  </si>
  <si>
    <t>607 8288</t>
  </si>
  <si>
    <t>124271@uniswacc.uniswa.sz</t>
  </si>
  <si>
    <t>Lucien</t>
  </si>
  <si>
    <t>Pierce</t>
  </si>
  <si>
    <t>083 2940920</t>
  </si>
  <si>
    <t>lucienp@ppattorneys.co.za</t>
  </si>
  <si>
    <t>Margriet</t>
  </si>
  <si>
    <t>Hanemaaijer</t>
  </si>
  <si>
    <t>082 5644729</t>
  </si>
  <si>
    <t>plantc@mweb.co.za</t>
  </si>
  <si>
    <t>Mahendra</t>
  </si>
  <si>
    <t>Rajcoomar</t>
  </si>
  <si>
    <t>082 905 8175</t>
  </si>
  <si>
    <t>mahendra.rajcoomar@krohnesa.co.za</t>
  </si>
  <si>
    <t>Reinier</t>
  </si>
  <si>
    <t>Lamberts</t>
  </si>
  <si>
    <t xml:space="preserve">Jan </t>
  </si>
  <si>
    <t>Men Vets</t>
  </si>
  <si>
    <t>082 5524760</t>
  </si>
  <si>
    <t>A+</t>
  </si>
  <si>
    <t xml:space="preserve">Menzi </t>
  </si>
  <si>
    <t>Tsela</t>
  </si>
  <si>
    <t>Dumsani</t>
  </si>
  <si>
    <t>Khumalo</t>
  </si>
  <si>
    <t>628 0023</t>
  </si>
  <si>
    <t>Marina</t>
  </si>
  <si>
    <t>Mamba</t>
  </si>
  <si>
    <t>Ntokozo</t>
  </si>
  <si>
    <t>621 5486</t>
  </si>
  <si>
    <t>Vumile</t>
  </si>
  <si>
    <t>Dlamini</t>
  </si>
  <si>
    <t>602 1922</t>
  </si>
  <si>
    <t>DEFUNCT</t>
  </si>
  <si>
    <t>Yair</t>
  </si>
  <si>
    <t>Shukor</t>
  </si>
  <si>
    <t>011 702 1319</t>
  </si>
  <si>
    <t>Brett</t>
  </si>
  <si>
    <t>Foss</t>
  </si>
  <si>
    <t>Leslie</t>
  </si>
  <si>
    <t>Fitton</t>
  </si>
  <si>
    <t>Lady Vets</t>
  </si>
  <si>
    <t>602 8022</t>
  </si>
  <si>
    <t>Maarten</t>
  </si>
  <si>
    <t>Hooft</t>
  </si>
  <si>
    <t>528 3031</t>
  </si>
  <si>
    <t>Gaeren</t>
  </si>
  <si>
    <t>Wilkenson</t>
  </si>
  <si>
    <t>615 4545</t>
  </si>
  <si>
    <t>topturf@realnet.co.sz</t>
  </si>
  <si>
    <t>Mike</t>
  </si>
  <si>
    <t>Ogg</t>
  </si>
  <si>
    <t>622 52 75</t>
  </si>
  <si>
    <t>LVA@africaonline.co.sz</t>
  </si>
  <si>
    <t xml:space="preserve">Sean </t>
  </si>
  <si>
    <t>Underwood</t>
  </si>
  <si>
    <t>613 2028</t>
  </si>
  <si>
    <t>BP</t>
  </si>
  <si>
    <t>sean@sbgzup.co.sz</t>
  </si>
  <si>
    <t>Darron</t>
  </si>
  <si>
    <t>Raw</t>
  </si>
  <si>
    <t>613 5866</t>
  </si>
  <si>
    <t>darron@rawafrica.com</t>
  </si>
  <si>
    <t>Leon</t>
  </si>
  <si>
    <t>Van Wyk</t>
  </si>
  <si>
    <t>607 2926</t>
  </si>
  <si>
    <t>leonv@palfridge.com</t>
  </si>
  <si>
    <t>Sam</t>
  </si>
  <si>
    <t>Hodgson</t>
  </si>
  <si>
    <t>604 1373</t>
  </si>
  <si>
    <t>swazisam@yahoo.co.uk</t>
  </si>
  <si>
    <t>Kim</t>
  </si>
  <si>
    <t>Roques</t>
  </si>
  <si>
    <t>602 3640</t>
  </si>
  <si>
    <t>kim@all-out.org</t>
  </si>
  <si>
    <t>Bongimusa</t>
  </si>
  <si>
    <t>Men Junior</t>
  </si>
  <si>
    <t>Nhlanhla</t>
  </si>
  <si>
    <t>Nkonyane</t>
  </si>
  <si>
    <t>Jason</t>
  </si>
  <si>
    <t>Young</t>
  </si>
  <si>
    <t>602 8592</t>
  </si>
  <si>
    <t>bradley@hub.co.sz</t>
  </si>
  <si>
    <t>S</t>
  </si>
  <si>
    <t>Belinda</t>
  </si>
  <si>
    <t>McIntosh</t>
  </si>
  <si>
    <t>Cleve</t>
  </si>
  <si>
    <t>Maresa</t>
  </si>
  <si>
    <t>Botha</t>
  </si>
  <si>
    <t>Bower</t>
  </si>
  <si>
    <t xml:space="preserve">Mark </t>
  </si>
  <si>
    <t>Middleton</t>
  </si>
  <si>
    <t>383 8562</t>
  </si>
  <si>
    <t>Mabuza</t>
  </si>
  <si>
    <t>Greg</t>
  </si>
  <si>
    <t>Kentjens</t>
  </si>
  <si>
    <t>Nadya</t>
  </si>
  <si>
    <t>Lauer</t>
  </si>
  <si>
    <t>Sicelo</t>
  </si>
  <si>
    <t>Tembe</t>
  </si>
  <si>
    <t>Stock</t>
  </si>
  <si>
    <t>Robert</t>
  </si>
  <si>
    <t>Topfer</t>
  </si>
  <si>
    <t>Michael</t>
  </si>
  <si>
    <t>Julian</t>
  </si>
  <si>
    <t>Abrahams</t>
  </si>
  <si>
    <t>Gavin</t>
  </si>
  <si>
    <t>Moir</t>
  </si>
  <si>
    <t>Tray</t>
  </si>
  <si>
    <t>Og</t>
  </si>
  <si>
    <t>Craige</t>
  </si>
  <si>
    <t xml:space="preserve">Linda </t>
  </si>
  <si>
    <t>Loffler</t>
  </si>
  <si>
    <t>Paul</t>
  </si>
  <si>
    <t>Debbie</t>
  </si>
  <si>
    <t>Hawley</t>
  </si>
  <si>
    <t>Ronnie</t>
  </si>
  <si>
    <t>King</t>
  </si>
  <si>
    <t>Fred</t>
  </si>
  <si>
    <t>Chad</t>
  </si>
  <si>
    <t>Mzamo</t>
  </si>
  <si>
    <t>Nelson</t>
  </si>
  <si>
    <t>Stuart</t>
  </si>
  <si>
    <t>Donaldson</t>
  </si>
  <si>
    <t>Robin</t>
  </si>
  <si>
    <t>Richardo</t>
  </si>
  <si>
    <t>Valentine</t>
  </si>
  <si>
    <t>Calvin</t>
  </si>
  <si>
    <t>Louw</t>
  </si>
  <si>
    <t xml:space="preserve">Thulani </t>
  </si>
  <si>
    <t>Gule</t>
  </si>
  <si>
    <t>Simon</t>
  </si>
  <si>
    <t>Maziya</t>
  </si>
  <si>
    <t>Mzwandile</t>
  </si>
  <si>
    <t>Makhaya</t>
  </si>
  <si>
    <t>men senior</t>
  </si>
  <si>
    <t>Norman</t>
  </si>
  <si>
    <t>Bennett</t>
  </si>
  <si>
    <t>Ndabenhle</t>
  </si>
  <si>
    <t>Mangwe</t>
  </si>
  <si>
    <t>Brian</t>
  </si>
  <si>
    <t>Healy</t>
  </si>
  <si>
    <t>men senion</t>
  </si>
  <si>
    <t>Thabo</t>
  </si>
  <si>
    <t>Nkambule</t>
  </si>
  <si>
    <t>Godfrey</t>
  </si>
  <si>
    <t>Exalto</t>
  </si>
  <si>
    <t>Men senior</t>
  </si>
  <si>
    <t>Skhumbuso</t>
  </si>
  <si>
    <t>Mngometulu</t>
  </si>
  <si>
    <t>Quinton</t>
  </si>
  <si>
    <t>Henwood</t>
  </si>
  <si>
    <t>Lincoln</t>
  </si>
  <si>
    <t>Rabi</t>
  </si>
  <si>
    <t>6033227</t>
  </si>
  <si>
    <t>Jean</t>
  </si>
  <si>
    <t>6028079</t>
  </si>
  <si>
    <t>Deacon</t>
  </si>
  <si>
    <t>Saneliso</t>
  </si>
  <si>
    <t>Gama</t>
  </si>
  <si>
    <t>Eugene</t>
  </si>
  <si>
    <t>Steven</t>
  </si>
  <si>
    <t>Heuquist</t>
  </si>
  <si>
    <t>Noddy</t>
  </si>
  <si>
    <t>George</t>
  </si>
  <si>
    <t>Kelly</t>
  </si>
  <si>
    <t>Vic</t>
  </si>
  <si>
    <t>Irmin</t>
  </si>
  <si>
    <t>Sipho</t>
  </si>
  <si>
    <t xml:space="preserve">Andrew </t>
  </si>
  <si>
    <t>Hayton</t>
  </si>
  <si>
    <t>Megan</t>
  </si>
  <si>
    <t>Ulyate</t>
  </si>
  <si>
    <t>Frans</t>
  </si>
  <si>
    <t>Marx</t>
  </si>
  <si>
    <t xml:space="preserve">Gary </t>
  </si>
  <si>
    <t>Barry</t>
  </si>
  <si>
    <t>Roberts</t>
  </si>
  <si>
    <t>T.</t>
  </si>
  <si>
    <t>Dudley</t>
  </si>
  <si>
    <t>Jade</t>
  </si>
  <si>
    <t>Quaymbelly</t>
  </si>
  <si>
    <t>Men Senion</t>
  </si>
  <si>
    <t>Dwain</t>
  </si>
  <si>
    <t>Nancy</t>
  </si>
  <si>
    <t>White</t>
  </si>
  <si>
    <t>Mlandvo</t>
  </si>
  <si>
    <t>Justin</t>
  </si>
  <si>
    <t>Samlelo</t>
  </si>
  <si>
    <t>Shabangu</t>
  </si>
  <si>
    <t>Comline</t>
  </si>
  <si>
    <t>Jomo</t>
  </si>
  <si>
    <t>Ayanda</t>
  </si>
  <si>
    <t>Nkomonde</t>
  </si>
  <si>
    <t>Mpendulo</t>
  </si>
  <si>
    <t>Shongwe</t>
  </si>
  <si>
    <t>Matt</t>
  </si>
  <si>
    <t>Dalling</t>
  </si>
  <si>
    <t>Bushu</t>
  </si>
  <si>
    <t>Artwell</t>
  </si>
  <si>
    <t>Ndzinia</t>
  </si>
  <si>
    <t>Nathi</t>
  </si>
  <si>
    <t>Motsa</t>
  </si>
  <si>
    <t>Sen.Charles</t>
  </si>
  <si>
    <t>Ndzimandze</t>
  </si>
  <si>
    <t>Lucky</t>
  </si>
  <si>
    <t>Thomo</t>
  </si>
  <si>
    <t>Vusani</t>
  </si>
  <si>
    <t>Mkhaba</t>
  </si>
  <si>
    <t>Vusie</t>
  </si>
  <si>
    <t>Mkhaliphi</t>
  </si>
  <si>
    <t>Mkhabela</t>
  </si>
  <si>
    <t>x</t>
  </si>
  <si>
    <t>?</t>
  </si>
  <si>
    <t>Men ?</t>
  </si>
  <si>
    <t>Women ?</t>
  </si>
  <si>
    <t>Irwin</t>
  </si>
  <si>
    <t>Overall Winners</t>
  </si>
  <si>
    <t>Category Winners</t>
  </si>
  <si>
    <t>Women Junior</t>
  </si>
  <si>
    <t>Women Vets</t>
  </si>
  <si>
    <t>-</t>
  </si>
  <si>
    <t>None</t>
  </si>
  <si>
    <t>Overall Positions</t>
  </si>
  <si>
    <t>Category Positions</t>
  </si>
  <si>
    <t>Did not attend</t>
  </si>
  <si>
    <t>Fell out of race</t>
  </si>
  <si>
    <t>#REF</t>
  </si>
  <si>
    <t>Non finishers / were time barred</t>
  </si>
  <si>
    <t>Erwin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</si>
</sst>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\-mm"/>
    <numFmt numFmtId="173" formatCode="mmm\-yyyy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15" fontId="0" fillId="0" borderId="0" xfId="0" applyNumberFormat="1" applyAlignment="1">
      <alignment/>
    </xf>
    <xf numFmtId="0" fontId="1" fillId="0" borderId="0" xfId="20" applyAlignment="1">
      <alignment/>
    </xf>
    <xf numFmtId="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0" borderId="5" xfId="0" applyBorder="1" applyAlignment="1" quotePrefix="1">
      <alignment horizontal="center"/>
    </xf>
    <xf numFmtId="0" fontId="0" fillId="4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15" fontId="0" fillId="4" borderId="0" xfId="0" applyNumberFormat="1" applyFill="1" applyAlignment="1">
      <alignment/>
    </xf>
    <xf numFmtId="2" fontId="0" fillId="4" borderId="0" xfId="0" applyNumberFormat="1" applyFill="1" applyAlignment="1">
      <alignment/>
    </xf>
    <xf numFmtId="21" fontId="0" fillId="4" borderId="0" xfId="0" applyNumberFormat="1" applyFill="1" applyAlignment="1">
      <alignment/>
    </xf>
    <xf numFmtId="0" fontId="0" fillId="5" borderId="0" xfId="0" applyFill="1" applyAlignment="1">
      <alignment/>
    </xf>
    <xf numFmtId="1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5" fontId="0" fillId="5" borderId="0" xfId="0" applyNumberFormat="1" applyFill="1" applyAlignment="1">
      <alignment/>
    </xf>
    <xf numFmtId="2" fontId="0" fillId="5" borderId="0" xfId="0" applyNumberFormat="1" applyFill="1" applyAlignment="1">
      <alignment/>
    </xf>
    <xf numFmtId="21" fontId="0" fillId="5" borderId="0" xfId="0" applyNumberFormat="1" applyFill="1" applyAlignment="1">
      <alignment/>
    </xf>
    <xf numFmtId="0" fontId="0" fillId="5" borderId="6" xfId="0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0" fontId="1" fillId="4" borderId="0" xfId="2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center"/>
    </xf>
    <xf numFmtId="15" fontId="0" fillId="3" borderId="0" xfId="0" applyNumberFormat="1" applyFill="1" applyAlignment="1">
      <alignment horizontal="center"/>
    </xf>
    <xf numFmtId="15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1" fontId="0" fillId="3" borderId="0" xfId="0" applyNumberFormat="1" applyFill="1" applyAlignment="1">
      <alignment horizontal="center"/>
    </xf>
    <xf numFmtId="21" fontId="0" fillId="3" borderId="0" xfId="0" applyNumberFormat="1" applyFill="1" applyAlignment="1">
      <alignment/>
    </xf>
    <xf numFmtId="0" fontId="2" fillId="2" borderId="0" xfId="0" applyFont="1" applyFill="1" applyAlignment="1">
      <alignment horizontal="left"/>
    </xf>
    <xf numFmtId="1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5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21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2" fontId="0" fillId="4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ephan.morkel@bhpbilliton.com" TargetMode="External" /><Relationship Id="rId2" Type="http://schemas.openxmlformats.org/officeDocument/2006/relationships/hyperlink" Target="mailto:sgrove@limpopo.co.za" TargetMode="External" /><Relationship Id="rId3" Type="http://schemas.openxmlformats.org/officeDocument/2006/relationships/hyperlink" Target="mailto:sgrove@limpopo.co.za" TargetMode="External" /><Relationship Id="rId4" Type="http://schemas.openxmlformats.org/officeDocument/2006/relationships/hyperlink" Target="mailto:lucienp@ppattorneys.co.za" TargetMode="External" /><Relationship Id="rId5" Type="http://schemas.openxmlformats.org/officeDocument/2006/relationships/hyperlink" Target="mailto:124271@uniswacc.uniswa.sz" TargetMode="External" /><Relationship Id="rId6" Type="http://schemas.openxmlformats.org/officeDocument/2006/relationships/hyperlink" Target="mailto:topturf@realnet.co.sz" TargetMode="External" /><Relationship Id="rId7" Type="http://schemas.openxmlformats.org/officeDocument/2006/relationships/hyperlink" Target="mailto:LVA@africaonline.co.sz" TargetMode="External" /><Relationship Id="rId8" Type="http://schemas.openxmlformats.org/officeDocument/2006/relationships/hyperlink" Target="mailto:sean@sbgzup.co.sz" TargetMode="External" /><Relationship Id="rId9" Type="http://schemas.openxmlformats.org/officeDocument/2006/relationships/hyperlink" Target="mailto:darron@rawafrica.com" TargetMode="External" /><Relationship Id="rId10" Type="http://schemas.openxmlformats.org/officeDocument/2006/relationships/hyperlink" Target="mailto:leonv@palfridge.com" TargetMode="External" /><Relationship Id="rId11" Type="http://schemas.openxmlformats.org/officeDocument/2006/relationships/hyperlink" Target="mailto:swazisam@yahoo.co.uk" TargetMode="External" /><Relationship Id="rId12" Type="http://schemas.openxmlformats.org/officeDocument/2006/relationships/hyperlink" Target="mailto:kim@all-out.org" TargetMode="External" /><Relationship Id="rId1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grove@limpopo.co.za" TargetMode="External" /><Relationship Id="rId2" Type="http://schemas.openxmlformats.org/officeDocument/2006/relationships/hyperlink" Target="mailto:plantc@mweb.co.za" TargetMode="External" /><Relationship Id="rId3" Type="http://schemas.openxmlformats.org/officeDocument/2006/relationships/hyperlink" Target="mailto:thehuletts@realnet.co.sz" TargetMode="External" /><Relationship Id="rId4" Type="http://schemas.openxmlformats.org/officeDocument/2006/relationships/hyperlink" Target="mailto:bradley@hub.co.sz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5.7109375" style="0" bestFit="1" customWidth="1"/>
    <col min="4" max="4" width="10.140625" style="8" bestFit="1" customWidth="1"/>
    <col min="5" max="5" width="4.28125" style="8" customWidth="1"/>
    <col min="6" max="6" width="10.57421875" style="0" customWidth="1"/>
    <col min="7" max="7" width="8.8515625" style="8" hidden="1" customWidth="1"/>
    <col min="8" max="8" width="8.8515625" style="11" customWidth="1"/>
  </cols>
  <sheetData>
    <row r="1" spans="1:4" ht="12.75">
      <c r="A1" s="10" t="s">
        <v>11</v>
      </c>
      <c r="B1" s="10"/>
      <c r="C1" s="10"/>
      <c r="D1" s="12">
        <v>38689</v>
      </c>
    </row>
    <row r="2" spans="1:7" ht="12.75">
      <c r="A2" s="10" t="s">
        <v>51</v>
      </c>
      <c r="E2" s="9"/>
      <c r="F2" s="2"/>
      <c r="G2" s="41"/>
    </row>
    <row r="5" spans="1:9" ht="12.75">
      <c r="A5" t="s">
        <v>0</v>
      </c>
      <c r="B5" t="s">
        <v>2</v>
      </c>
      <c r="C5" t="s">
        <v>3</v>
      </c>
      <c r="D5" s="8" t="s">
        <v>4</v>
      </c>
      <c r="E5" s="8" t="s">
        <v>18</v>
      </c>
      <c r="F5" t="s">
        <v>16</v>
      </c>
      <c r="G5" s="40" t="s">
        <v>7</v>
      </c>
      <c r="H5" s="62"/>
      <c r="I5" s="20" t="s">
        <v>10</v>
      </c>
    </row>
    <row r="6" ht="12.75">
      <c r="A6" t="s">
        <v>1</v>
      </c>
    </row>
    <row r="7" spans="7:9" ht="12.75">
      <c r="G7"/>
      <c r="H7" s="42"/>
      <c r="I7" s="8"/>
    </row>
    <row r="8" spans="1:9" ht="12.75">
      <c r="A8" s="43" t="s">
        <v>270</v>
      </c>
      <c r="B8" s="7"/>
      <c r="C8" s="7"/>
      <c r="D8" s="44"/>
      <c r="E8" s="44"/>
      <c r="F8" s="7"/>
      <c r="G8" s="7"/>
      <c r="H8" s="63"/>
      <c r="I8" s="44"/>
    </row>
    <row r="9" spans="1:9" ht="12.75">
      <c r="A9" s="44">
        <v>1</v>
      </c>
      <c r="B9" s="7" t="s">
        <v>68</v>
      </c>
      <c r="C9" s="7" t="s">
        <v>69</v>
      </c>
      <c r="D9" s="45">
        <v>28956</v>
      </c>
      <c r="E9" s="45" t="s">
        <v>22</v>
      </c>
      <c r="F9" s="46" t="s">
        <v>23</v>
      </c>
      <c r="G9" s="60">
        <f>DAYS360(D9,$D$1)/360</f>
        <v>26.644444444444446</v>
      </c>
      <c r="H9" s="48">
        <f>ROUNDDOWN(G9,0)</f>
        <v>26</v>
      </c>
      <c r="I9" s="49">
        <v>0.17415509259259257</v>
      </c>
    </row>
    <row r="10" spans="1:9" ht="12.75">
      <c r="A10" s="44">
        <f>1+A9</f>
        <v>2</v>
      </c>
      <c r="B10" s="7" t="s">
        <v>81</v>
      </c>
      <c r="C10" s="7" t="s">
        <v>80</v>
      </c>
      <c r="D10" s="45">
        <v>29092</v>
      </c>
      <c r="E10" s="45" t="s">
        <v>22</v>
      </c>
      <c r="F10" s="46" t="s">
        <v>23</v>
      </c>
      <c r="G10" s="60">
        <f>DAYS360(D10,$D$1)/360</f>
        <v>26.272222222222222</v>
      </c>
      <c r="H10" s="48">
        <f>ROUNDDOWN(G10,0)</f>
        <v>26</v>
      </c>
      <c r="I10" s="49">
        <v>0.17555555555555555</v>
      </c>
    </row>
    <row r="11" spans="1:9" ht="12.75">
      <c r="A11" s="44">
        <f>1+A10</f>
        <v>3</v>
      </c>
      <c r="B11" s="7" t="s">
        <v>182</v>
      </c>
      <c r="C11" s="7" t="s">
        <v>183</v>
      </c>
      <c r="D11" s="45">
        <v>29283</v>
      </c>
      <c r="E11" s="44" t="s">
        <v>22</v>
      </c>
      <c r="F11" s="46" t="s">
        <v>23</v>
      </c>
      <c r="G11" s="60">
        <f>DAYS360(D11,$D$1)/360</f>
        <v>25.75</v>
      </c>
      <c r="H11" s="48">
        <f>ROUNDDOWN(G11,0)</f>
        <v>25</v>
      </c>
      <c r="I11" s="49">
        <v>0.1782638888888889</v>
      </c>
    </row>
    <row r="12" spans="1:9" ht="12.75">
      <c r="A12" s="44">
        <f>1+A11</f>
        <v>4</v>
      </c>
      <c r="B12" s="7" t="s">
        <v>90</v>
      </c>
      <c r="C12" s="7" t="s">
        <v>91</v>
      </c>
      <c r="D12" s="45">
        <v>26666</v>
      </c>
      <c r="E12" s="44" t="s">
        <v>22</v>
      </c>
      <c r="F12" s="46" t="s">
        <v>23</v>
      </c>
      <c r="G12" s="60">
        <f>DAYS360(D12,$D$1)/360</f>
        <v>32.919444444444444</v>
      </c>
      <c r="H12" s="48">
        <f>ROUNDDOWN(G12,0)</f>
        <v>32</v>
      </c>
      <c r="I12" s="49">
        <v>0.1962384259259259</v>
      </c>
    </row>
    <row r="13" spans="1:9" ht="12.75">
      <c r="A13" s="44">
        <f>1+A12</f>
        <v>5</v>
      </c>
      <c r="B13" s="7" t="s">
        <v>74</v>
      </c>
      <c r="C13" s="7" t="s">
        <v>75</v>
      </c>
      <c r="D13" s="45">
        <v>28260</v>
      </c>
      <c r="E13" s="44" t="s">
        <v>22</v>
      </c>
      <c r="F13" s="44" t="s">
        <v>23</v>
      </c>
      <c r="G13" s="60">
        <f>DAYS360(D13,$D$1)/360</f>
        <v>28.55</v>
      </c>
      <c r="H13" s="48">
        <f>ROUNDDOWN(G13,0)</f>
        <v>28</v>
      </c>
      <c r="I13" s="49">
        <v>0.19653935185185187</v>
      </c>
    </row>
    <row r="14" spans="1:9" ht="12.75">
      <c r="A14" s="8"/>
      <c r="D14" s="9"/>
      <c r="F14" s="2"/>
      <c r="G14" s="4"/>
      <c r="I14" s="11"/>
    </row>
    <row r="15" spans="1:9" ht="12.75">
      <c r="A15" s="50" t="s">
        <v>271</v>
      </c>
      <c r="B15" s="1"/>
      <c r="C15" s="1"/>
      <c r="D15" s="51"/>
      <c r="E15" s="52"/>
      <c r="F15" s="53"/>
      <c r="G15" s="54"/>
      <c r="H15" s="55"/>
      <c r="I15" s="55"/>
    </row>
    <row r="16" spans="1:9" ht="12.75">
      <c r="A16" s="50" t="s">
        <v>129</v>
      </c>
      <c r="B16" s="1"/>
      <c r="C16" s="1"/>
      <c r="D16" s="51"/>
      <c r="E16" s="52"/>
      <c r="F16" s="53"/>
      <c r="G16" s="54"/>
      <c r="H16" s="55"/>
      <c r="I16" s="55"/>
    </row>
    <row r="17" spans="1:9" ht="12.75">
      <c r="A17" s="52"/>
      <c r="B17" s="1" t="s">
        <v>191</v>
      </c>
      <c r="C17" s="1" t="s">
        <v>192</v>
      </c>
      <c r="D17" s="51">
        <v>32077</v>
      </c>
      <c r="E17" s="51" t="s">
        <v>22</v>
      </c>
      <c r="F17" s="53" t="s">
        <v>129</v>
      </c>
      <c r="G17" s="61">
        <f>DAYS360(D17,$D$1)/360</f>
        <v>18.1</v>
      </c>
      <c r="H17" s="55">
        <f>ROUNDDOWN(G17,0)</f>
        <v>18</v>
      </c>
      <c r="I17" s="56">
        <v>0.2103472222222222</v>
      </c>
    </row>
    <row r="18" spans="1:9" ht="12.75">
      <c r="A18" s="50" t="s">
        <v>23</v>
      </c>
      <c r="B18" s="1"/>
      <c r="C18" s="1"/>
      <c r="D18" s="51"/>
      <c r="E18" s="52"/>
      <c r="F18" s="53"/>
      <c r="G18" s="54"/>
      <c r="H18" s="55"/>
      <c r="I18" s="55"/>
    </row>
    <row r="19" spans="1:9" ht="12.75">
      <c r="A19" s="52"/>
      <c r="B19" s="1" t="s">
        <v>68</v>
      </c>
      <c r="C19" s="1" t="s">
        <v>69</v>
      </c>
      <c r="D19" s="51">
        <v>28956</v>
      </c>
      <c r="E19" s="51" t="s">
        <v>22</v>
      </c>
      <c r="F19" s="53" t="s">
        <v>23</v>
      </c>
      <c r="G19" s="61">
        <f>DAYS360(D19,$D$1)/360</f>
        <v>26.644444444444446</v>
      </c>
      <c r="H19" s="55">
        <f>ROUNDDOWN(G19,0)</f>
        <v>26</v>
      </c>
      <c r="I19" s="56">
        <v>0.17415509259259257</v>
      </c>
    </row>
    <row r="20" spans="1:9" ht="12.75">
      <c r="A20" s="50" t="s">
        <v>71</v>
      </c>
      <c r="B20" s="1"/>
      <c r="C20" s="1"/>
      <c r="D20" s="51"/>
      <c r="E20" s="52"/>
      <c r="F20" s="53"/>
      <c r="G20" s="54"/>
      <c r="H20" s="55"/>
      <c r="I20" s="55"/>
    </row>
    <row r="21" spans="1:9" ht="12.75">
      <c r="A21" s="52"/>
      <c r="B21" s="1" t="s">
        <v>70</v>
      </c>
      <c r="C21" s="1" t="s">
        <v>69</v>
      </c>
      <c r="D21" s="51">
        <v>18994</v>
      </c>
      <c r="E21" s="51" t="s">
        <v>22</v>
      </c>
      <c r="F21" s="53" t="s">
        <v>71</v>
      </c>
      <c r="G21" s="61">
        <f>DAYS360(D21,$D$1)/360</f>
        <v>53.922222222222224</v>
      </c>
      <c r="H21" s="55">
        <f>ROUNDDOWN(G21,0)</f>
        <v>53</v>
      </c>
      <c r="I21" s="56">
        <v>0.22686342592592593</v>
      </c>
    </row>
    <row r="22" spans="1:9" ht="12.75">
      <c r="A22" s="50" t="s">
        <v>272</v>
      </c>
      <c r="B22" s="1"/>
      <c r="C22" s="1"/>
      <c r="D22" s="51"/>
      <c r="E22" s="52"/>
      <c r="F22" s="53"/>
      <c r="G22" s="54"/>
      <c r="H22" s="55"/>
      <c r="I22" s="55"/>
    </row>
    <row r="23" spans="1:9" ht="12.75">
      <c r="A23" s="52"/>
      <c r="B23" s="57" t="s">
        <v>275</v>
      </c>
      <c r="C23" s="52" t="s">
        <v>274</v>
      </c>
      <c r="D23" s="52" t="s">
        <v>274</v>
      </c>
      <c r="E23" s="52" t="s">
        <v>274</v>
      </c>
      <c r="F23" s="52" t="s">
        <v>274</v>
      </c>
      <c r="G23" s="52" t="s">
        <v>274</v>
      </c>
      <c r="H23" s="52" t="s">
        <v>274</v>
      </c>
      <c r="I23" s="52" t="s">
        <v>274</v>
      </c>
    </row>
    <row r="24" spans="1:9" ht="12.75">
      <c r="A24" s="50" t="s">
        <v>27</v>
      </c>
      <c r="B24" s="1"/>
      <c r="C24" s="1"/>
      <c r="D24" s="51"/>
      <c r="E24" s="52"/>
      <c r="F24" s="53"/>
      <c r="G24" s="54"/>
      <c r="H24" s="54"/>
      <c r="I24" s="55"/>
    </row>
    <row r="25" spans="1:9" ht="12.75">
      <c r="A25" s="52"/>
      <c r="B25" s="57" t="s">
        <v>275</v>
      </c>
      <c r="C25" s="52" t="s">
        <v>274</v>
      </c>
      <c r="D25" s="52" t="s">
        <v>274</v>
      </c>
      <c r="E25" s="52" t="s">
        <v>274</v>
      </c>
      <c r="F25" s="52" t="s">
        <v>274</v>
      </c>
      <c r="G25" s="52" t="s">
        <v>274</v>
      </c>
      <c r="H25" s="52" t="s">
        <v>274</v>
      </c>
      <c r="I25" s="52" t="s">
        <v>274</v>
      </c>
    </row>
    <row r="26" spans="1:9" ht="12.75">
      <c r="A26" s="50" t="s">
        <v>273</v>
      </c>
      <c r="B26" s="1"/>
      <c r="C26" s="1"/>
      <c r="D26" s="51"/>
      <c r="E26" s="52"/>
      <c r="F26" s="53"/>
      <c r="G26" s="54"/>
      <c r="H26" s="55"/>
      <c r="I26" s="55"/>
    </row>
    <row r="27" spans="1:9" ht="12.75">
      <c r="A27" s="52"/>
      <c r="B27" s="1" t="s">
        <v>92</v>
      </c>
      <c r="C27" s="1" t="s">
        <v>93</v>
      </c>
      <c r="D27" s="51">
        <v>24008</v>
      </c>
      <c r="E27" s="52" t="s">
        <v>26</v>
      </c>
      <c r="F27" s="53" t="s">
        <v>94</v>
      </c>
      <c r="G27" s="61">
        <f>DAYS360(D27,$D$1)/360</f>
        <v>40.19444444444444</v>
      </c>
      <c r="H27" s="55">
        <f>ROUNDDOWN(G27,0)</f>
        <v>40</v>
      </c>
      <c r="I27" s="56">
        <v>0.2249537037037037</v>
      </c>
    </row>
    <row r="31" ht="12.75">
      <c r="A31" s="10" t="s">
        <v>276</v>
      </c>
    </row>
    <row r="33" spans="1:9" ht="12.75">
      <c r="A33" t="s">
        <v>0</v>
      </c>
      <c r="B33" t="s">
        <v>2</v>
      </c>
      <c r="C33" t="s">
        <v>3</v>
      </c>
      <c r="D33" s="8" t="s">
        <v>4</v>
      </c>
      <c r="E33" s="8" t="s">
        <v>18</v>
      </c>
      <c r="F33" t="s">
        <v>16</v>
      </c>
      <c r="G33" s="40" t="s">
        <v>7</v>
      </c>
      <c r="H33" s="40" t="s">
        <v>7</v>
      </c>
      <c r="I33" s="20" t="s">
        <v>10</v>
      </c>
    </row>
    <row r="34" ht="12.75">
      <c r="A34" t="s">
        <v>1</v>
      </c>
    </row>
    <row r="35" spans="1:9" ht="12.75">
      <c r="A35" s="8">
        <v>7</v>
      </c>
      <c r="B35" t="s">
        <v>68</v>
      </c>
      <c r="C35" t="s">
        <v>69</v>
      </c>
      <c r="D35" s="9">
        <v>28956</v>
      </c>
      <c r="E35" s="9" t="s">
        <v>22</v>
      </c>
      <c r="F35" s="2" t="s">
        <v>23</v>
      </c>
      <c r="G35" s="41">
        <f aca="true" t="shared" si="0" ref="G35:G71">DAYS360(D35,$D$1)/360</f>
        <v>26.644444444444446</v>
      </c>
      <c r="H35" s="11">
        <f>ROUNDDOWN(G35,0)</f>
        <v>26</v>
      </c>
      <c r="I35" s="5">
        <v>0.17415509259259257</v>
      </c>
    </row>
    <row r="36" spans="1:9" ht="12.75">
      <c r="A36" s="8">
        <v>10</v>
      </c>
      <c r="B36" t="s">
        <v>81</v>
      </c>
      <c r="C36" t="s">
        <v>80</v>
      </c>
      <c r="D36" s="9">
        <v>29092</v>
      </c>
      <c r="E36" s="9" t="s">
        <v>22</v>
      </c>
      <c r="F36" s="2" t="s">
        <v>23</v>
      </c>
      <c r="G36" s="41">
        <f t="shared" si="0"/>
        <v>26.272222222222222</v>
      </c>
      <c r="H36" s="11">
        <f aca="true" t="shared" si="1" ref="H36:H71">ROUNDDOWN(G36,0)</f>
        <v>26</v>
      </c>
      <c r="I36" s="5">
        <v>0.17555555555555555</v>
      </c>
    </row>
    <row r="37" spans="1:9" ht="12.75">
      <c r="A37" s="8">
        <v>26</v>
      </c>
      <c r="B37" t="s">
        <v>182</v>
      </c>
      <c r="C37" t="s">
        <v>183</v>
      </c>
      <c r="D37" s="9">
        <v>29283</v>
      </c>
      <c r="E37" s="8" t="s">
        <v>22</v>
      </c>
      <c r="F37" s="2" t="s">
        <v>23</v>
      </c>
      <c r="G37" s="41">
        <f t="shared" si="0"/>
        <v>25.75</v>
      </c>
      <c r="H37" s="11">
        <f t="shared" si="1"/>
        <v>25</v>
      </c>
      <c r="I37" s="5">
        <v>0.1782638888888889</v>
      </c>
    </row>
    <row r="38" spans="1:9" ht="12.75">
      <c r="A38" s="8">
        <v>14</v>
      </c>
      <c r="B38" t="s">
        <v>90</v>
      </c>
      <c r="C38" t="s">
        <v>91</v>
      </c>
      <c r="D38" s="9">
        <v>26666</v>
      </c>
      <c r="E38" s="8" t="s">
        <v>22</v>
      </c>
      <c r="F38" s="2" t="s">
        <v>23</v>
      </c>
      <c r="G38" s="41">
        <f t="shared" si="0"/>
        <v>32.919444444444444</v>
      </c>
      <c r="H38" s="11">
        <f t="shared" si="1"/>
        <v>32</v>
      </c>
      <c r="I38" s="5">
        <v>0.1962384259259259</v>
      </c>
    </row>
    <row r="39" spans="1:9" ht="12.75">
      <c r="A39" s="8">
        <v>1</v>
      </c>
      <c r="B39" s="20" t="s">
        <v>74</v>
      </c>
      <c r="C39" t="s">
        <v>75</v>
      </c>
      <c r="D39" s="9">
        <v>28260</v>
      </c>
      <c r="E39" s="8" t="s">
        <v>22</v>
      </c>
      <c r="F39" s="2" t="s">
        <v>23</v>
      </c>
      <c r="G39" s="41">
        <f t="shared" si="0"/>
        <v>28.55</v>
      </c>
      <c r="H39" s="11">
        <f t="shared" si="1"/>
        <v>28</v>
      </c>
      <c r="I39" s="5">
        <v>0.19653935185185187</v>
      </c>
    </row>
    <row r="40" spans="1:9" ht="12.75">
      <c r="A40" s="8">
        <v>29</v>
      </c>
      <c r="B40" t="s">
        <v>156</v>
      </c>
      <c r="C40" t="s">
        <v>187</v>
      </c>
      <c r="D40" s="9">
        <v>25734</v>
      </c>
      <c r="E40" s="8" t="s">
        <v>22</v>
      </c>
      <c r="F40" s="2" t="s">
        <v>23</v>
      </c>
      <c r="G40" s="41">
        <f t="shared" si="0"/>
        <v>35.46666666666667</v>
      </c>
      <c r="H40" s="11">
        <f t="shared" si="1"/>
        <v>35</v>
      </c>
      <c r="I40" s="5">
        <v>0.20625</v>
      </c>
    </row>
    <row r="41" spans="1:9" ht="12.75">
      <c r="A41" s="8">
        <v>22</v>
      </c>
      <c r="B41" t="s">
        <v>120</v>
      </c>
      <c r="C41" t="s">
        <v>121</v>
      </c>
      <c r="D41" s="9">
        <v>27819</v>
      </c>
      <c r="E41" s="8" t="s">
        <v>22</v>
      </c>
      <c r="F41" s="2" t="s">
        <v>23</v>
      </c>
      <c r="G41" s="41">
        <f t="shared" si="0"/>
        <v>29.758333333333333</v>
      </c>
      <c r="H41" s="11">
        <f t="shared" si="1"/>
        <v>29</v>
      </c>
      <c r="I41" s="5">
        <v>0.20694444444444446</v>
      </c>
    </row>
    <row r="42" spans="1:9" ht="12.75">
      <c r="A42" s="8">
        <v>23</v>
      </c>
      <c r="B42" t="s">
        <v>124</v>
      </c>
      <c r="C42" t="s">
        <v>125</v>
      </c>
      <c r="D42" s="9">
        <v>27305</v>
      </c>
      <c r="E42" s="8" t="s">
        <v>22</v>
      </c>
      <c r="F42" s="2" t="s">
        <v>23</v>
      </c>
      <c r="G42" s="41">
        <f t="shared" si="0"/>
        <v>31.166666666666668</v>
      </c>
      <c r="H42" s="11">
        <f t="shared" si="1"/>
        <v>31</v>
      </c>
      <c r="I42" s="5">
        <v>0.20912037037037037</v>
      </c>
    </row>
    <row r="43" spans="1:9" ht="12.75">
      <c r="A43" s="8">
        <v>31</v>
      </c>
      <c r="B43" t="s">
        <v>191</v>
      </c>
      <c r="C43" t="s">
        <v>192</v>
      </c>
      <c r="D43" s="9">
        <v>32077</v>
      </c>
      <c r="E43" s="8" t="s">
        <v>22</v>
      </c>
      <c r="F43" s="2" t="s">
        <v>129</v>
      </c>
      <c r="G43" s="41">
        <f t="shared" si="0"/>
        <v>18.1</v>
      </c>
      <c r="H43" s="11">
        <f t="shared" si="1"/>
        <v>18</v>
      </c>
      <c r="I43" s="5">
        <v>0.2103472222222222</v>
      </c>
    </row>
    <row r="44" spans="1:9" ht="12.75">
      <c r="A44" s="8">
        <v>9</v>
      </c>
      <c r="B44" s="20" t="s">
        <v>76</v>
      </c>
      <c r="C44" t="s">
        <v>77</v>
      </c>
      <c r="D44" s="9">
        <v>31552</v>
      </c>
      <c r="E44" s="9" t="s">
        <v>22</v>
      </c>
      <c r="F44" s="2" t="s">
        <v>23</v>
      </c>
      <c r="G44" s="41">
        <f t="shared" si="0"/>
        <v>19.53611111111111</v>
      </c>
      <c r="H44" s="11">
        <f t="shared" si="1"/>
        <v>19</v>
      </c>
      <c r="I44" s="5">
        <v>0.2130324074074074</v>
      </c>
    </row>
    <row r="45" spans="1:9" ht="12.75">
      <c r="A45" s="8">
        <v>15</v>
      </c>
      <c r="B45" t="s">
        <v>92</v>
      </c>
      <c r="C45" t="s">
        <v>93</v>
      </c>
      <c r="D45" s="9">
        <v>24008</v>
      </c>
      <c r="E45" s="8" t="s">
        <v>26</v>
      </c>
      <c r="F45" s="2" t="s">
        <v>94</v>
      </c>
      <c r="G45" s="41">
        <f t="shared" si="0"/>
        <v>40.19444444444444</v>
      </c>
      <c r="H45" s="11">
        <f t="shared" si="1"/>
        <v>40</v>
      </c>
      <c r="I45" s="5">
        <v>0.2249537037037037</v>
      </c>
    </row>
    <row r="46" spans="1:9" ht="12.75">
      <c r="A46" s="8">
        <v>6</v>
      </c>
      <c r="B46" t="s">
        <v>70</v>
      </c>
      <c r="C46" t="s">
        <v>69</v>
      </c>
      <c r="D46" s="9">
        <v>18994</v>
      </c>
      <c r="E46" s="9" t="s">
        <v>22</v>
      </c>
      <c r="F46" s="2" t="s">
        <v>71</v>
      </c>
      <c r="G46" s="41">
        <f t="shared" si="0"/>
        <v>53.922222222222224</v>
      </c>
      <c r="H46" s="11">
        <f t="shared" si="1"/>
        <v>53</v>
      </c>
      <c r="I46" s="5">
        <v>0.22686342592592593</v>
      </c>
    </row>
    <row r="47" spans="1:9" ht="12.75">
      <c r="A47" s="8">
        <v>30</v>
      </c>
      <c r="B47" t="s">
        <v>189</v>
      </c>
      <c r="C47" t="s">
        <v>190</v>
      </c>
      <c r="D47" s="9">
        <v>30409</v>
      </c>
      <c r="E47" s="8" t="s">
        <v>22</v>
      </c>
      <c r="F47" s="2" t="s">
        <v>23</v>
      </c>
      <c r="G47" s="41">
        <f t="shared" si="0"/>
        <v>22.666666666666668</v>
      </c>
      <c r="H47" s="11">
        <f t="shared" si="1"/>
        <v>22</v>
      </c>
      <c r="I47" s="5">
        <v>0.22690972222222225</v>
      </c>
    </row>
    <row r="48" spans="1:9" ht="12.75">
      <c r="A48" s="8">
        <v>21</v>
      </c>
      <c r="B48" t="s">
        <v>116</v>
      </c>
      <c r="C48" t="s">
        <v>117</v>
      </c>
      <c r="D48" s="9">
        <v>24289</v>
      </c>
      <c r="E48" s="8" t="s">
        <v>22</v>
      </c>
      <c r="F48" s="2" t="s">
        <v>23</v>
      </c>
      <c r="G48" s="41">
        <f t="shared" si="0"/>
        <v>39.422222222222224</v>
      </c>
      <c r="H48" s="11">
        <f t="shared" si="1"/>
        <v>39</v>
      </c>
      <c r="I48" s="5">
        <v>0.24269675925925926</v>
      </c>
    </row>
    <row r="49" spans="1:9" ht="12.75">
      <c r="A49" s="8">
        <v>2</v>
      </c>
      <c r="B49" s="21" t="s">
        <v>12</v>
      </c>
      <c r="C49" t="s">
        <v>13</v>
      </c>
      <c r="D49" s="9">
        <v>25499</v>
      </c>
      <c r="E49" s="9" t="s">
        <v>22</v>
      </c>
      <c r="F49" s="2" t="s">
        <v>23</v>
      </c>
      <c r="G49" s="41">
        <f t="shared" si="0"/>
        <v>36.111111111111114</v>
      </c>
      <c r="H49" s="11">
        <f t="shared" si="1"/>
        <v>36</v>
      </c>
      <c r="I49" s="5" t="e">
        <f>+#REF!-#REF!</f>
        <v>#REF!</v>
      </c>
    </row>
    <row r="50" spans="1:9" ht="12.75">
      <c r="A50" s="8">
        <v>3</v>
      </c>
      <c r="B50" s="21" t="s">
        <v>24</v>
      </c>
      <c r="C50" t="s">
        <v>25</v>
      </c>
      <c r="D50" s="9">
        <v>26714</v>
      </c>
      <c r="E50" s="9" t="s">
        <v>26</v>
      </c>
      <c r="F50" s="2" t="s">
        <v>27</v>
      </c>
      <c r="G50" s="41">
        <f t="shared" si="0"/>
        <v>32.78888888888889</v>
      </c>
      <c r="H50" s="11">
        <f t="shared" si="1"/>
        <v>32</v>
      </c>
      <c r="I50" s="5" t="e">
        <f>+#REF!-#REF!</f>
        <v>#REF!</v>
      </c>
    </row>
    <row r="51" spans="1:9" ht="12.75">
      <c r="A51" s="8">
        <v>4</v>
      </c>
      <c r="B51" s="21" t="s">
        <v>40</v>
      </c>
      <c r="C51" t="s">
        <v>44</v>
      </c>
      <c r="D51" s="9">
        <v>28374</v>
      </c>
      <c r="E51" s="9" t="s">
        <v>22</v>
      </c>
      <c r="F51" s="2" t="s">
        <v>23</v>
      </c>
      <c r="G51" s="41">
        <f t="shared" si="0"/>
        <v>28.241666666666667</v>
      </c>
      <c r="H51" s="11">
        <f t="shared" si="1"/>
        <v>28</v>
      </c>
      <c r="I51" s="5" t="e">
        <f>+#REF!-#REF!</f>
        <v>#REF!</v>
      </c>
    </row>
    <row r="52" spans="1:9" ht="12.75">
      <c r="A52" s="8">
        <v>5</v>
      </c>
      <c r="B52" t="s">
        <v>56</v>
      </c>
      <c r="C52" t="s">
        <v>57</v>
      </c>
      <c r="D52" s="9">
        <v>26609</v>
      </c>
      <c r="E52" s="9" t="s">
        <v>22</v>
      </c>
      <c r="F52" s="2" t="s">
        <v>23</v>
      </c>
      <c r="G52" s="41">
        <f t="shared" si="0"/>
        <v>33.075</v>
      </c>
      <c r="H52" s="11">
        <f t="shared" si="1"/>
        <v>33</v>
      </c>
      <c r="I52" s="5" t="e">
        <f>+#REF!-#REF!</f>
        <v>#REF!</v>
      </c>
    </row>
    <row r="53" spans="1:9" ht="12.75">
      <c r="A53" s="8">
        <v>8</v>
      </c>
      <c r="B53" t="s">
        <v>64</v>
      </c>
      <c r="C53" t="s">
        <v>65</v>
      </c>
      <c r="D53" s="9">
        <v>25351</v>
      </c>
      <c r="E53" s="9" t="s">
        <v>22</v>
      </c>
      <c r="F53" s="2" t="s">
        <v>23</v>
      </c>
      <c r="G53" s="41">
        <f t="shared" si="0"/>
        <v>36.513888888888886</v>
      </c>
      <c r="H53" s="11">
        <f t="shared" si="1"/>
        <v>36</v>
      </c>
      <c r="I53" s="5" t="e">
        <f>+#REF!-#REF!</f>
        <v>#REF!</v>
      </c>
    </row>
    <row r="54" spans="1:9" ht="12.75">
      <c r="A54" s="8">
        <v>11</v>
      </c>
      <c r="B54" s="21" t="s">
        <v>83</v>
      </c>
      <c r="C54" s="21" t="s">
        <v>84</v>
      </c>
      <c r="D54" s="25">
        <v>32501</v>
      </c>
      <c r="E54" s="26" t="s">
        <v>22</v>
      </c>
      <c r="F54" s="28" t="s">
        <v>23</v>
      </c>
      <c r="G54" s="58">
        <f t="shared" si="0"/>
        <v>16.941666666666666</v>
      </c>
      <c r="H54" s="11">
        <f t="shared" si="1"/>
        <v>16</v>
      </c>
      <c r="I54" s="30" t="e">
        <f>+#REF!-#REF!</f>
        <v>#REF!</v>
      </c>
    </row>
    <row r="55" spans="1:9" ht="12.75">
      <c r="A55" s="8">
        <v>12</v>
      </c>
      <c r="B55" s="21" t="s">
        <v>86</v>
      </c>
      <c r="D55" s="9"/>
      <c r="G55" s="41">
        <f t="shared" si="0"/>
        <v>105.925</v>
      </c>
      <c r="H55" s="11">
        <f t="shared" si="1"/>
        <v>105</v>
      </c>
      <c r="I55" s="5" t="e">
        <f>+#REF!-#REF!</f>
        <v>#REF!</v>
      </c>
    </row>
    <row r="56" spans="1:9" ht="12.75">
      <c r="A56" s="8">
        <v>13</v>
      </c>
      <c r="B56" s="20" t="s">
        <v>87</v>
      </c>
      <c r="C56" t="s">
        <v>88</v>
      </c>
      <c r="D56" s="9">
        <v>24674</v>
      </c>
      <c r="E56" s="8" t="s">
        <v>26</v>
      </c>
      <c r="F56" s="2" t="s">
        <v>23</v>
      </c>
      <c r="G56" s="41">
        <f t="shared" si="0"/>
        <v>38.36666666666667</v>
      </c>
      <c r="H56" s="11">
        <f t="shared" si="1"/>
        <v>38</v>
      </c>
      <c r="I56" s="5" t="e">
        <f>+#REF!-#REF!</f>
        <v>#REF!</v>
      </c>
    </row>
    <row r="57" spans="1:9" ht="12.75">
      <c r="A57" s="8">
        <v>16</v>
      </c>
      <c r="B57" t="s">
        <v>96</v>
      </c>
      <c r="C57" t="s">
        <v>97</v>
      </c>
      <c r="D57" s="9">
        <v>29308</v>
      </c>
      <c r="E57" s="8" t="s">
        <v>22</v>
      </c>
      <c r="F57" s="2" t="s">
        <v>23</v>
      </c>
      <c r="G57" s="41">
        <f t="shared" si="0"/>
        <v>25.680555555555557</v>
      </c>
      <c r="H57" s="11">
        <f t="shared" si="1"/>
        <v>25</v>
      </c>
      <c r="I57" s="5" t="e">
        <f>+#REF!-#REF!</f>
        <v>#REF!</v>
      </c>
    </row>
    <row r="58" spans="1:9" ht="12.75">
      <c r="A58" s="8">
        <v>17</v>
      </c>
      <c r="B58" t="s">
        <v>99</v>
      </c>
      <c r="C58" t="s">
        <v>100</v>
      </c>
      <c r="D58" s="9">
        <v>24191</v>
      </c>
      <c r="E58" s="8" t="s">
        <v>22</v>
      </c>
      <c r="F58" s="2" t="s">
        <v>23</v>
      </c>
      <c r="G58" s="41">
        <f t="shared" si="0"/>
        <v>39.68888888888889</v>
      </c>
      <c r="H58" s="11">
        <f t="shared" si="1"/>
        <v>39</v>
      </c>
      <c r="I58" s="5" t="e">
        <f>+#REF!-#REF!</f>
        <v>#REF!</v>
      </c>
    </row>
    <row r="59" spans="1:9" ht="12.75">
      <c r="A59" s="8">
        <v>18</v>
      </c>
      <c r="B59" t="s">
        <v>103</v>
      </c>
      <c r="C59" t="s">
        <v>104</v>
      </c>
      <c r="D59" s="9">
        <v>24574</v>
      </c>
      <c r="E59" s="8" t="s">
        <v>22</v>
      </c>
      <c r="F59" s="2" t="s">
        <v>23</v>
      </c>
      <c r="G59" s="41">
        <f t="shared" si="0"/>
        <v>38.641666666666666</v>
      </c>
      <c r="H59" s="11">
        <f t="shared" si="1"/>
        <v>38</v>
      </c>
      <c r="I59" s="5" t="e">
        <f>+#REF!-#REF!</f>
        <v>#REF!</v>
      </c>
    </row>
    <row r="60" spans="1:9" ht="12.75">
      <c r="A60" s="8">
        <v>19</v>
      </c>
      <c r="B60" t="s">
        <v>107</v>
      </c>
      <c r="C60" t="s">
        <v>108</v>
      </c>
      <c r="D60" s="9">
        <v>28110</v>
      </c>
      <c r="E60" s="8" t="s">
        <v>22</v>
      </c>
      <c r="F60" s="2" t="s">
        <v>23</v>
      </c>
      <c r="G60" s="41">
        <f t="shared" si="0"/>
        <v>28.96388888888889</v>
      </c>
      <c r="H60" s="11">
        <f t="shared" si="1"/>
        <v>28</v>
      </c>
      <c r="I60" s="5" t="e">
        <f>+#REF!-#REF!</f>
        <v>#REF!</v>
      </c>
    </row>
    <row r="61" spans="1:9" ht="12.75">
      <c r="A61" s="8">
        <v>20</v>
      </c>
      <c r="B61" t="s">
        <v>112</v>
      </c>
      <c r="C61" t="s">
        <v>113</v>
      </c>
      <c r="D61" s="9">
        <v>25889</v>
      </c>
      <c r="E61" s="8" t="s">
        <v>22</v>
      </c>
      <c r="F61" s="2" t="s">
        <v>23</v>
      </c>
      <c r="G61" s="41">
        <f t="shared" si="0"/>
        <v>35.044444444444444</v>
      </c>
      <c r="H61" s="11">
        <f t="shared" si="1"/>
        <v>35</v>
      </c>
      <c r="I61" s="5" t="e">
        <f>+#REF!-#REF!</f>
        <v>#REF!</v>
      </c>
    </row>
    <row r="62" spans="1:9" ht="12.75">
      <c r="A62" s="8">
        <v>24</v>
      </c>
      <c r="B62" s="31" t="s">
        <v>178</v>
      </c>
      <c r="C62" s="31" t="s">
        <v>179</v>
      </c>
      <c r="D62" s="32">
        <v>32724</v>
      </c>
      <c r="E62" s="33" t="s">
        <v>22</v>
      </c>
      <c r="F62" s="34" t="s">
        <v>23</v>
      </c>
      <c r="G62" s="59">
        <f t="shared" si="0"/>
        <v>16.330555555555556</v>
      </c>
      <c r="H62" s="11">
        <f t="shared" si="1"/>
        <v>16</v>
      </c>
      <c r="I62" s="36" t="e">
        <f>+#REF!-#REF!</f>
        <v>#REF!</v>
      </c>
    </row>
    <row r="63" spans="1:9" ht="12.75">
      <c r="A63" s="8">
        <v>25</v>
      </c>
      <c r="B63" t="s">
        <v>180</v>
      </c>
      <c r="C63" t="s">
        <v>181</v>
      </c>
      <c r="D63" s="9">
        <v>28682</v>
      </c>
      <c r="E63" s="8" t="s">
        <v>22</v>
      </c>
      <c r="F63" s="2" t="s">
        <v>23</v>
      </c>
      <c r="G63" s="41">
        <f t="shared" si="0"/>
        <v>27.394444444444446</v>
      </c>
      <c r="H63" s="11">
        <f t="shared" si="1"/>
        <v>27</v>
      </c>
      <c r="I63" s="5" t="e">
        <f>+#REF!-#REF!</f>
        <v>#REF!</v>
      </c>
    </row>
    <row r="64" spans="1:9" ht="12.75">
      <c r="A64" s="8">
        <v>27</v>
      </c>
      <c r="B64" t="s">
        <v>184</v>
      </c>
      <c r="C64" t="s">
        <v>185</v>
      </c>
      <c r="D64" s="9">
        <v>26534</v>
      </c>
      <c r="E64" s="8" t="s">
        <v>22</v>
      </c>
      <c r="F64" s="2" t="s">
        <v>23</v>
      </c>
      <c r="G64" s="41">
        <f t="shared" si="0"/>
        <v>33.27777777777778</v>
      </c>
      <c r="H64" s="11">
        <f t="shared" si="1"/>
        <v>33</v>
      </c>
      <c r="I64" s="5" t="e">
        <f>+#REF!-#REF!</f>
        <v>#REF!</v>
      </c>
    </row>
    <row r="65" spans="1:9" ht="12.75">
      <c r="A65" s="8">
        <v>28</v>
      </c>
      <c r="B65" t="s">
        <v>186</v>
      </c>
      <c r="C65" t="s">
        <v>77</v>
      </c>
      <c r="D65" s="9">
        <v>29921</v>
      </c>
      <c r="E65" s="8" t="s">
        <v>22</v>
      </c>
      <c r="F65" s="2" t="s">
        <v>23</v>
      </c>
      <c r="G65" s="41">
        <f t="shared" si="0"/>
        <v>24.005555555555556</v>
      </c>
      <c r="H65" s="11">
        <f t="shared" si="1"/>
        <v>24</v>
      </c>
      <c r="I65" s="5" t="e">
        <f>+#REF!-#REF!</f>
        <v>#REF!</v>
      </c>
    </row>
    <row r="66" spans="1:9" ht="12.75">
      <c r="A66" s="8">
        <v>32</v>
      </c>
      <c r="B66" t="s">
        <v>193</v>
      </c>
      <c r="C66" t="s">
        <v>194</v>
      </c>
      <c r="D66" s="9">
        <v>26408</v>
      </c>
      <c r="E66" s="8" t="s">
        <v>22</v>
      </c>
      <c r="F66" s="2" t="s">
        <v>200</v>
      </c>
      <c r="G66" s="41">
        <f t="shared" si="0"/>
        <v>33.62222222222222</v>
      </c>
      <c r="H66" s="11">
        <f t="shared" si="1"/>
        <v>33</v>
      </c>
      <c r="I66" s="5" t="e">
        <f>+#REF!-#REF!</f>
        <v>#REF!</v>
      </c>
    </row>
    <row r="67" spans="1:9" ht="12.75">
      <c r="A67" s="8">
        <v>33</v>
      </c>
      <c r="B67" t="s">
        <v>196</v>
      </c>
      <c r="C67" t="s">
        <v>197</v>
      </c>
      <c r="D67" s="9">
        <v>29323</v>
      </c>
      <c r="E67" s="8" t="s">
        <v>22</v>
      </c>
      <c r="F67" s="2" t="s">
        <v>200</v>
      </c>
      <c r="G67" s="41">
        <f t="shared" si="0"/>
        <v>25.641666666666666</v>
      </c>
      <c r="H67" s="11">
        <f t="shared" si="1"/>
        <v>25</v>
      </c>
      <c r="I67" s="5" t="e">
        <f>+#REF!-#REF!</f>
        <v>#REF!</v>
      </c>
    </row>
    <row r="68" spans="1:9" ht="12.75">
      <c r="A68" s="8">
        <v>34</v>
      </c>
      <c r="B68" t="s">
        <v>198</v>
      </c>
      <c r="C68" t="s">
        <v>199</v>
      </c>
      <c r="D68" s="9">
        <v>29251</v>
      </c>
      <c r="E68" s="8" t="s">
        <v>22</v>
      </c>
      <c r="F68" s="2" t="s">
        <v>200</v>
      </c>
      <c r="G68" s="41">
        <f t="shared" si="0"/>
        <v>25.841666666666665</v>
      </c>
      <c r="H68" s="11">
        <f t="shared" si="1"/>
        <v>25</v>
      </c>
      <c r="I68" s="5" t="e">
        <f>+#REF!-#REF!</f>
        <v>#REF!</v>
      </c>
    </row>
    <row r="69" spans="1:9" ht="12.75">
      <c r="A69" s="8">
        <v>35</v>
      </c>
      <c r="B69" t="s">
        <v>201</v>
      </c>
      <c r="C69" t="s">
        <v>202</v>
      </c>
      <c r="D69" s="9">
        <v>29220</v>
      </c>
      <c r="E69" s="8" t="s">
        <v>22</v>
      </c>
      <c r="F69" s="2" t="s">
        <v>200</v>
      </c>
      <c r="G69" s="41">
        <f t="shared" si="0"/>
        <v>25.925</v>
      </c>
      <c r="H69" s="11">
        <f t="shared" si="1"/>
        <v>25</v>
      </c>
      <c r="I69" s="5" t="e">
        <f>+#REF!-#REF!</f>
        <v>#REF!</v>
      </c>
    </row>
    <row r="70" spans="1:9" ht="12.75">
      <c r="A70" s="8">
        <v>36</v>
      </c>
      <c r="B70" t="s">
        <v>203</v>
      </c>
      <c r="C70" t="s">
        <v>204</v>
      </c>
      <c r="D70" s="9">
        <v>25007</v>
      </c>
      <c r="E70" s="8" t="s">
        <v>22</v>
      </c>
      <c r="F70" s="2" t="s">
        <v>200</v>
      </c>
      <c r="G70" s="41">
        <f t="shared" si="0"/>
        <v>37.458333333333336</v>
      </c>
      <c r="H70" s="11">
        <f t="shared" si="1"/>
        <v>37</v>
      </c>
      <c r="I70" s="5" t="e">
        <f>+#REF!-#REF!</f>
        <v>#REF!</v>
      </c>
    </row>
    <row r="71" spans="1:9" ht="12.75">
      <c r="A71" s="8">
        <v>37</v>
      </c>
      <c r="B71" t="s">
        <v>205</v>
      </c>
      <c r="C71" t="s">
        <v>206</v>
      </c>
      <c r="D71" s="9">
        <v>26447</v>
      </c>
      <c r="E71" s="8" t="s">
        <v>22</v>
      </c>
      <c r="F71" s="2" t="s">
        <v>200</v>
      </c>
      <c r="G71" s="41">
        <f t="shared" si="0"/>
        <v>33.513888888888886</v>
      </c>
      <c r="H71" s="11">
        <f t="shared" si="1"/>
        <v>33</v>
      </c>
      <c r="I71" s="5" t="e">
        <f>+#REF!-#REF!</f>
        <v>#REF!</v>
      </c>
    </row>
    <row r="73" spans="2:3" ht="12.75">
      <c r="B73" s="31"/>
      <c r="C73" t="s">
        <v>279</v>
      </c>
    </row>
    <row r="74" spans="2:3" ht="12.75">
      <c r="B74" s="21"/>
      <c r="C74" t="s">
        <v>278</v>
      </c>
    </row>
    <row r="75" spans="2:3" ht="12.75">
      <c r="B75" t="s">
        <v>280</v>
      </c>
      <c r="C75" t="s">
        <v>281</v>
      </c>
    </row>
    <row r="77" ht="12.75">
      <c r="A77" s="10" t="s">
        <v>277</v>
      </c>
    </row>
    <row r="79" spans="1:9" ht="12.75">
      <c r="A79" t="s">
        <v>0</v>
      </c>
      <c r="B79" t="s">
        <v>2</v>
      </c>
      <c r="C79" t="s">
        <v>3</v>
      </c>
      <c r="D79" s="8" t="s">
        <v>4</v>
      </c>
      <c r="E79" s="8" t="s">
        <v>18</v>
      </c>
      <c r="F79" t="s">
        <v>16</v>
      </c>
      <c r="G79" s="40" t="s">
        <v>7</v>
      </c>
      <c r="H79" s="40" t="s">
        <v>7</v>
      </c>
      <c r="I79" s="20" t="s">
        <v>10</v>
      </c>
    </row>
    <row r="80" ht="12.75">
      <c r="A80" t="s">
        <v>1</v>
      </c>
    </row>
    <row r="81" spans="1:9" ht="12.75">
      <c r="A81" s="8">
        <v>15</v>
      </c>
      <c r="B81" t="s">
        <v>92</v>
      </c>
      <c r="C81" t="s">
        <v>93</v>
      </c>
      <c r="D81" s="9">
        <v>24008</v>
      </c>
      <c r="E81" s="8" t="s">
        <v>26</v>
      </c>
      <c r="F81" s="2" t="s">
        <v>94</v>
      </c>
      <c r="G81" s="41">
        <f aca="true" t="shared" si="2" ref="G81:G120">DAYS360(D81,$D$1)/360</f>
        <v>40.19444444444444</v>
      </c>
      <c r="H81" s="11">
        <f aca="true" t="shared" si="3" ref="H81:H120">ROUNDDOWN(G81,0)</f>
        <v>40</v>
      </c>
      <c r="I81" s="5">
        <v>0.2249537037037037</v>
      </c>
    </row>
    <row r="82" spans="1:9" ht="12.75">
      <c r="A82" s="8">
        <v>7</v>
      </c>
      <c r="B82" t="s">
        <v>68</v>
      </c>
      <c r="C82" t="s">
        <v>69</v>
      </c>
      <c r="D82" s="9">
        <v>28956</v>
      </c>
      <c r="E82" s="9" t="s">
        <v>22</v>
      </c>
      <c r="F82" s="2" t="s">
        <v>23</v>
      </c>
      <c r="G82" s="41">
        <f t="shared" si="2"/>
        <v>26.644444444444446</v>
      </c>
      <c r="H82" s="11">
        <f t="shared" si="3"/>
        <v>26</v>
      </c>
      <c r="I82" s="5">
        <v>0.17415509259259257</v>
      </c>
    </row>
    <row r="83" spans="1:9" ht="12.75">
      <c r="A83" s="8">
        <v>10</v>
      </c>
      <c r="B83" t="s">
        <v>81</v>
      </c>
      <c r="C83" t="s">
        <v>80</v>
      </c>
      <c r="D83" s="9">
        <v>29092</v>
      </c>
      <c r="E83" s="9" t="s">
        <v>22</v>
      </c>
      <c r="F83" s="2" t="s">
        <v>23</v>
      </c>
      <c r="G83" s="41">
        <f t="shared" si="2"/>
        <v>26.272222222222222</v>
      </c>
      <c r="H83" s="11">
        <f t="shared" si="3"/>
        <v>26</v>
      </c>
      <c r="I83" s="5">
        <v>0.17555555555555555</v>
      </c>
    </row>
    <row r="84" spans="1:9" ht="12.75">
      <c r="A84" s="8">
        <v>26</v>
      </c>
      <c r="B84" t="s">
        <v>182</v>
      </c>
      <c r="C84" t="s">
        <v>183</v>
      </c>
      <c r="D84" s="9">
        <v>29283</v>
      </c>
      <c r="E84" s="9" t="s">
        <v>22</v>
      </c>
      <c r="F84" s="2" t="s">
        <v>23</v>
      </c>
      <c r="G84" s="41">
        <f t="shared" si="2"/>
        <v>25.75</v>
      </c>
      <c r="H84" s="11">
        <f t="shared" si="3"/>
        <v>25</v>
      </c>
      <c r="I84" s="5">
        <v>0.1782638888888889</v>
      </c>
    </row>
    <row r="85" spans="1:9" ht="12.75">
      <c r="A85" s="8">
        <v>14</v>
      </c>
      <c r="B85" t="s">
        <v>90</v>
      </c>
      <c r="C85" t="s">
        <v>91</v>
      </c>
      <c r="D85" s="9">
        <v>26666</v>
      </c>
      <c r="E85" s="9" t="s">
        <v>22</v>
      </c>
      <c r="F85" s="2" t="s">
        <v>23</v>
      </c>
      <c r="G85" s="41">
        <f t="shared" si="2"/>
        <v>32.919444444444444</v>
      </c>
      <c r="H85" s="11">
        <f t="shared" si="3"/>
        <v>32</v>
      </c>
      <c r="I85" s="5">
        <v>0.1962384259259259</v>
      </c>
    </row>
    <row r="86" spans="1:9" ht="12.75">
      <c r="A86" s="8">
        <v>1</v>
      </c>
      <c r="B86" s="20" t="s">
        <v>74</v>
      </c>
      <c r="C86" t="s">
        <v>75</v>
      </c>
      <c r="D86" s="9">
        <v>28260</v>
      </c>
      <c r="E86" s="9" t="s">
        <v>22</v>
      </c>
      <c r="F86" s="2" t="s">
        <v>23</v>
      </c>
      <c r="G86" s="41">
        <f t="shared" si="2"/>
        <v>28.55</v>
      </c>
      <c r="H86" s="11">
        <f t="shared" si="3"/>
        <v>28</v>
      </c>
      <c r="I86" s="5">
        <v>0.19653935185185187</v>
      </c>
    </row>
    <row r="87" spans="1:9" ht="12.75">
      <c r="A87" s="8">
        <v>29</v>
      </c>
      <c r="B87" t="s">
        <v>156</v>
      </c>
      <c r="C87" t="s">
        <v>187</v>
      </c>
      <c r="D87" s="9">
        <v>25734</v>
      </c>
      <c r="E87" s="9" t="s">
        <v>22</v>
      </c>
      <c r="F87" s="2" t="s">
        <v>23</v>
      </c>
      <c r="G87" s="41">
        <f t="shared" si="2"/>
        <v>35.46666666666667</v>
      </c>
      <c r="H87" s="11">
        <f t="shared" si="3"/>
        <v>35</v>
      </c>
      <c r="I87" s="5">
        <v>0.20625</v>
      </c>
    </row>
    <row r="88" spans="1:9" ht="12.75">
      <c r="A88" s="8">
        <v>22</v>
      </c>
      <c r="B88" t="s">
        <v>120</v>
      </c>
      <c r="C88" t="s">
        <v>121</v>
      </c>
      <c r="D88" s="9">
        <v>27819</v>
      </c>
      <c r="E88" s="9" t="s">
        <v>22</v>
      </c>
      <c r="F88" s="2" t="s">
        <v>23</v>
      </c>
      <c r="G88" s="41">
        <f t="shared" si="2"/>
        <v>29.758333333333333</v>
      </c>
      <c r="H88" s="11">
        <f t="shared" si="3"/>
        <v>29</v>
      </c>
      <c r="I88" s="5">
        <v>0.20694444444444446</v>
      </c>
    </row>
    <row r="89" spans="1:9" ht="12.75">
      <c r="A89" s="8">
        <v>23</v>
      </c>
      <c r="B89" t="s">
        <v>124</v>
      </c>
      <c r="C89" t="s">
        <v>125</v>
      </c>
      <c r="D89" s="9">
        <v>27305</v>
      </c>
      <c r="E89" s="9" t="s">
        <v>22</v>
      </c>
      <c r="F89" s="2" t="s">
        <v>23</v>
      </c>
      <c r="G89" s="41">
        <f t="shared" si="2"/>
        <v>31.166666666666668</v>
      </c>
      <c r="H89" s="11">
        <f t="shared" si="3"/>
        <v>31</v>
      </c>
      <c r="I89" s="5">
        <v>0.20912037037037037</v>
      </c>
    </row>
    <row r="90" spans="1:9" ht="12.75">
      <c r="A90" s="8">
        <v>31</v>
      </c>
      <c r="B90" t="s">
        <v>191</v>
      </c>
      <c r="C90" t="s">
        <v>192</v>
      </c>
      <c r="D90" s="9">
        <v>32077</v>
      </c>
      <c r="E90" s="9" t="s">
        <v>22</v>
      </c>
      <c r="F90" s="2" t="s">
        <v>129</v>
      </c>
      <c r="G90" s="41">
        <f t="shared" si="2"/>
        <v>18.1</v>
      </c>
      <c r="H90" s="11">
        <f t="shared" si="3"/>
        <v>18</v>
      </c>
      <c r="I90" s="5">
        <v>0.2103472222222222</v>
      </c>
    </row>
    <row r="91" spans="1:9" ht="12.75">
      <c r="A91" s="8">
        <v>9</v>
      </c>
      <c r="B91" s="20" t="s">
        <v>76</v>
      </c>
      <c r="C91" t="s">
        <v>77</v>
      </c>
      <c r="D91" s="9">
        <v>31552</v>
      </c>
      <c r="E91" s="9" t="s">
        <v>22</v>
      </c>
      <c r="F91" s="2" t="s">
        <v>23</v>
      </c>
      <c r="G91" s="41">
        <f t="shared" si="2"/>
        <v>19.53611111111111</v>
      </c>
      <c r="H91" s="11">
        <f t="shared" si="3"/>
        <v>19</v>
      </c>
      <c r="I91" s="5">
        <v>0.2130324074074074</v>
      </c>
    </row>
    <row r="92" spans="1:9" ht="12.75">
      <c r="A92" s="8">
        <v>6</v>
      </c>
      <c r="B92" t="s">
        <v>70</v>
      </c>
      <c r="C92" t="s">
        <v>69</v>
      </c>
      <c r="D92" s="9">
        <v>18994</v>
      </c>
      <c r="E92" s="9" t="s">
        <v>22</v>
      </c>
      <c r="F92" s="2" t="s">
        <v>71</v>
      </c>
      <c r="G92" s="41">
        <f t="shared" si="2"/>
        <v>53.922222222222224</v>
      </c>
      <c r="H92" s="11">
        <f t="shared" si="3"/>
        <v>53</v>
      </c>
      <c r="I92" s="5">
        <v>0.22686342592592593</v>
      </c>
    </row>
    <row r="93" spans="1:9" ht="12.75">
      <c r="A93" s="8">
        <v>30</v>
      </c>
      <c r="B93" t="s">
        <v>189</v>
      </c>
      <c r="C93" t="s">
        <v>190</v>
      </c>
      <c r="D93" s="9">
        <v>30409</v>
      </c>
      <c r="E93" s="9" t="s">
        <v>22</v>
      </c>
      <c r="F93" s="2" t="s">
        <v>23</v>
      </c>
      <c r="G93" s="41">
        <f t="shared" si="2"/>
        <v>22.666666666666668</v>
      </c>
      <c r="H93" s="11">
        <f t="shared" si="3"/>
        <v>22</v>
      </c>
      <c r="I93" s="5">
        <v>0.22690972222222225</v>
      </c>
    </row>
    <row r="94" spans="1:9" ht="12.75">
      <c r="A94" s="8">
        <v>21</v>
      </c>
      <c r="B94" t="s">
        <v>116</v>
      </c>
      <c r="C94" t="s">
        <v>117</v>
      </c>
      <c r="D94" s="9">
        <v>24289</v>
      </c>
      <c r="E94" s="9" t="s">
        <v>22</v>
      </c>
      <c r="F94" s="2" t="s">
        <v>23</v>
      </c>
      <c r="G94" s="41">
        <f t="shared" si="2"/>
        <v>39.422222222222224</v>
      </c>
      <c r="H94" s="11">
        <f t="shared" si="3"/>
        <v>39</v>
      </c>
      <c r="I94" s="5">
        <v>0.24269675925925926</v>
      </c>
    </row>
    <row r="96" spans="1:9" ht="12.75">
      <c r="A96" s="8"/>
      <c r="D96" s="9"/>
      <c r="E96" s="9"/>
      <c r="F96" s="2"/>
      <c r="G96" s="41"/>
      <c r="I96" s="5"/>
    </row>
    <row r="97" spans="1:9" ht="12.75">
      <c r="A97" s="8"/>
      <c r="D97" s="9"/>
      <c r="E97" s="9"/>
      <c r="F97" s="2"/>
      <c r="G97" s="41"/>
      <c r="I97" s="5"/>
    </row>
    <row r="98" spans="1:9" ht="12.75">
      <c r="A98" s="8">
        <v>2</v>
      </c>
      <c r="B98" s="21" t="s">
        <v>12</v>
      </c>
      <c r="C98" t="s">
        <v>13</v>
      </c>
      <c r="D98" s="9">
        <v>25499</v>
      </c>
      <c r="E98" s="9" t="s">
        <v>22</v>
      </c>
      <c r="F98" s="2" t="s">
        <v>23</v>
      </c>
      <c r="G98" s="41">
        <f t="shared" si="2"/>
        <v>36.111111111111114</v>
      </c>
      <c r="H98" s="11">
        <f t="shared" si="3"/>
        <v>36</v>
      </c>
      <c r="I98" s="5" t="e">
        <f>+#REF!-#REF!</f>
        <v>#REF!</v>
      </c>
    </row>
    <row r="99" spans="1:9" ht="12.75">
      <c r="A99" s="8">
        <v>3</v>
      </c>
      <c r="B99" s="21" t="s">
        <v>24</v>
      </c>
      <c r="C99" t="s">
        <v>25</v>
      </c>
      <c r="D99" s="9">
        <v>26714</v>
      </c>
      <c r="E99" s="9" t="s">
        <v>26</v>
      </c>
      <c r="F99" s="2" t="s">
        <v>27</v>
      </c>
      <c r="G99" s="41">
        <f t="shared" si="2"/>
        <v>32.78888888888889</v>
      </c>
      <c r="H99" s="11">
        <f t="shared" si="3"/>
        <v>32</v>
      </c>
      <c r="I99" s="5" t="e">
        <f>+#REF!-#REF!</f>
        <v>#REF!</v>
      </c>
    </row>
    <row r="100" spans="1:9" ht="12.75">
      <c r="A100" s="8">
        <v>4</v>
      </c>
      <c r="B100" s="21" t="s">
        <v>40</v>
      </c>
      <c r="C100" t="s">
        <v>44</v>
      </c>
      <c r="D100" s="9">
        <v>28374</v>
      </c>
      <c r="E100" s="9" t="s">
        <v>22</v>
      </c>
      <c r="F100" s="2" t="s">
        <v>23</v>
      </c>
      <c r="G100" s="41">
        <f t="shared" si="2"/>
        <v>28.241666666666667</v>
      </c>
      <c r="H100" s="11">
        <f t="shared" si="3"/>
        <v>28</v>
      </c>
      <c r="I100" s="5" t="e">
        <f>+#REF!-#REF!</f>
        <v>#REF!</v>
      </c>
    </row>
    <row r="101" spans="1:9" ht="12.75">
      <c r="A101" s="8">
        <v>5</v>
      </c>
      <c r="B101" t="s">
        <v>56</v>
      </c>
      <c r="C101" t="s">
        <v>57</v>
      </c>
      <c r="D101" s="9">
        <v>26609</v>
      </c>
      <c r="E101" s="9" t="s">
        <v>22</v>
      </c>
      <c r="F101" s="2" t="s">
        <v>23</v>
      </c>
      <c r="G101" s="41">
        <f t="shared" si="2"/>
        <v>33.075</v>
      </c>
      <c r="H101" s="11">
        <f t="shared" si="3"/>
        <v>33</v>
      </c>
      <c r="I101" s="5" t="e">
        <f>+#REF!-#REF!</f>
        <v>#REF!</v>
      </c>
    </row>
    <row r="102" spans="1:9" ht="12.75">
      <c r="A102" s="8">
        <v>8</v>
      </c>
      <c r="B102" t="s">
        <v>64</v>
      </c>
      <c r="C102" t="s">
        <v>65</v>
      </c>
      <c r="D102" s="9">
        <v>25351</v>
      </c>
      <c r="E102" s="9" t="s">
        <v>22</v>
      </c>
      <c r="F102" s="2" t="s">
        <v>23</v>
      </c>
      <c r="G102" s="41">
        <f t="shared" si="2"/>
        <v>36.513888888888886</v>
      </c>
      <c r="H102" s="11">
        <f t="shared" si="3"/>
        <v>36</v>
      </c>
      <c r="I102" s="5" t="e">
        <f>+#REF!-#REF!</f>
        <v>#REF!</v>
      </c>
    </row>
    <row r="103" spans="1:9" ht="12.75">
      <c r="A103" s="8">
        <v>11</v>
      </c>
      <c r="B103" s="21" t="s">
        <v>83</v>
      </c>
      <c r="C103" s="21" t="s">
        <v>84</v>
      </c>
      <c r="D103" s="25">
        <v>32501</v>
      </c>
      <c r="E103" s="26" t="s">
        <v>22</v>
      </c>
      <c r="F103" s="28" t="s">
        <v>23</v>
      </c>
      <c r="G103" s="58">
        <f t="shared" si="2"/>
        <v>16.941666666666666</v>
      </c>
      <c r="H103" s="11">
        <f t="shared" si="3"/>
        <v>16</v>
      </c>
      <c r="I103" s="30" t="e">
        <f>+#REF!-#REF!</f>
        <v>#REF!</v>
      </c>
    </row>
    <row r="104" spans="1:9" ht="12.75">
      <c r="A104" s="8">
        <v>12</v>
      </c>
      <c r="B104" s="21" t="s">
        <v>86</v>
      </c>
      <c r="D104" s="9"/>
      <c r="G104" s="41">
        <f t="shared" si="2"/>
        <v>105.925</v>
      </c>
      <c r="H104" s="11">
        <f t="shared" si="3"/>
        <v>105</v>
      </c>
      <c r="I104" s="5" t="e">
        <f>+#REF!-#REF!</f>
        <v>#REF!</v>
      </c>
    </row>
    <row r="105" spans="1:9" ht="12.75">
      <c r="A105" s="8">
        <v>13</v>
      </c>
      <c r="B105" s="20" t="s">
        <v>87</v>
      </c>
      <c r="C105" t="s">
        <v>88</v>
      </c>
      <c r="D105" s="9">
        <v>24674</v>
      </c>
      <c r="E105" s="8" t="s">
        <v>26</v>
      </c>
      <c r="F105" s="2" t="s">
        <v>23</v>
      </c>
      <c r="G105" s="41">
        <f t="shared" si="2"/>
        <v>38.36666666666667</v>
      </c>
      <c r="H105" s="11">
        <f t="shared" si="3"/>
        <v>38</v>
      </c>
      <c r="I105" s="5" t="e">
        <f>+#REF!-#REF!</f>
        <v>#REF!</v>
      </c>
    </row>
    <row r="106" spans="1:9" ht="12.75">
      <c r="A106" s="8">
        <v>16</v>
      </c>
      <c r="B106" t="s">
        <v>96</v>
      </c>
      <c r="C106" t="s">
        <v>97</v>
      </c>
      <c r="D106" s="9">
        <v>29308</v>
      </c>
      <c r="E106" s="8" t="s">
        <v>22</v>
      </c>
      <c r="F106" s="2" t="s">
        <v>23</v>
      </c>
      <c r="G106" s="41">
        <f t="shared" si="2"/>
        <v>25.680555555555557</v>
      </c>
      <c r="H106" s="11">
        <f t="shared" si="3"/>
        <v>25</v>
      </c>
      <c r="I106" s="5" t="e">
        <f>+#REF!-#REF!</f>
        <v>#REF!</v>
      </c>
    </row>
    <row r="107" spans="1:9" ht="12.75">
      <c r="A107" s="8">
        <v>17</v>
      </c>
      <c r="B107" t="s">
        <v>99</v>
      </c>
      <c r="C107" t="s">
        <v>100</v>
      </c>
      <c r="D107" s="9">
        <v>24191</v>
      </c>
      <c r="E107" s="8" t="s">
        <v>22</v>
      </c>
      <c r="F107" s="2" t="s">
        <v>23</v>
      </c>
      <c r="G107" s="41">
        <f t="shared" si="2"/>
        <v>39.68888888888889</v>
      </c>
      <c r="H107" s="11">
        <f t="shared" si="3"/>
        <v>39</v>
      </c>
      <c r="I107" s="5" t="e">
        <f>+#REF!-#REF!</f>
        <v>#REF!</v>
      </c>
    </row>
    <row r="108" spans="1:9" ht="12.75">
      <c r="A108" s="8">
        <v>18</v>
      </c>
      <c r="B108" t="s">
        <v>103</v>
      </c>
      <c r="C108" t="s">
        <v>104</v>
      </c>
      <c r="D108" s="9">
        <v>24574</v>
      </c>
      <c r="E108" s="8" t="s">
        <v>22</v>
      </c>
      <c r="F108" s="2" t="s">
        <v>23</v>
      </c>
      <c r="G108" s="41">
        <f t="shared" si="2"/>
        <v>38.641666666666666</v>
      </c>
      <c r="H108" s="11">
        <f t="shared" si="3"/>
        <v>38</v>
      </c>
      <c r="I108" s="5" t="e">
        <f>+#REF!-#REF!</f>
        <v>#REF!</v>
      </c>
    </row>
    <row r="109" spans="1:9" ht="12.75">
      <c r="A109" s="8">
        <v>19</v>
      </c>
      <c r="B109" t="s">
        <v>107</v>
      </c>
      <c r="C109" t="s">
        <v>108</v>
      </c>
      <c r="D109" s="9">
        <v>28110</v>
      </c>
      <c r="E109" s="8" t="s">
        <v>22</v>
      </c>
      <c r="F109" s="2" t="s">
        <v>23</v>
      </c>
      <c r="G109" s="41">
        <f t="shared" si="2"/>
        <v>28.96388888888889</v>
      </c>
      <c r="H109" s="11">
        <f t="shared" si="3"/>
        <v>28</v>
      </c>
      <c r="I109" s="5" t="e">
        <f>+#REF!-#REF!</f>
        <v>#REF!</v>
      </c>
    </row>
    <row r="110" spans="1:9" ht="12.75">
      <c r="A110" s="8">
        <v>20</v>
      </c>
      <c r="B110" t="s">
        <v>112</v>
      </c>
      <c r="C110" t="s">
        <v>113</v>
      </c>
      <c r="D110" s="9">
        <v>25889</v>
      </c>
      <c r="E110" s="8" t="s">
        <v>22</v>
      </c>
      <c r="F110" s="2" t="s">
        <v>23</v>
      </c>
      <c r="G110" s="41">
        <f t="shared" si="2"/>
        <v>35.044444444444444</v>
      </c>
      <c r="H110" s="11">
        <f t="shared" si="3"/>
        <v>35</v>
      </c>
      <c r="I110" s="5" t="e">
        <f>+#REF!-#REF!</f>
        <v>#REF!</v>
      </c>
    </row>
    <row r="111" spans="1:9" ht="12.75">
      <c r="A111" s="8">
        <v>24</v>
      </c>
      <c r="B111" s="31" t="s">
        <v>178</v>
      </c>
      <c r="C111" s="31" t="s">
        <v>179</v>
      </c>
      <c r="D111" s="32">
        <v>32724</v>
      </c>
      <c r="E111" s="33" t="s">
        <v>22</v>
      </c>
      <c r="F111" s="34" t="s">
        <v>23</v>
      </c>
      <c r="G111" s="59">
        <f t="shared" si="2"/>
        <v>16.330555555555556</v>
      </c>
      <c r="H111" s="11">
        <f t="shared" si="3"/>
        <v>16</v>
      </c>
      <c r="I111" s="36" t="e">
        <f>+#REF!-#REF!</f>
        <v>#REF!</v>
      </c>
    </row>
    <row r="112" spans="1:9" ht="12.75">
      <c r="A112" s="8">
        <v>25</v>
      </c>
      <c r="B112" t="s">
        <v>180</v>
      </c>
      <c r="C112" t="s">
        <v>181</v>
      </c>
      <c r="D112" s="9">
        <v>28682</v>
      </c>
      <c r="E112" s="8" t="s">
        <v>22</v>
      </c>
      <c r="F112" s="2" t="s">
        <v>23</v>
      </c>
      <c r="G112" s="41">
        <f t="shared" si="2"/>
        <v>27.394444444444446</v>
      </c>
      <c r="H112" s="11">
        <f t="shared" si="3"/>
        <v>27</v>
      </c>
      <c r="I112" s="5" t="e">
        <f>+#REF!-#REF!</f>
        <v>#REF!</v>
      </c>
    </row>
    <row r="113" spans="1:9" ht="12.75">
      <c r="A113" s="8">
        <v>27</v>
      </c>
      <c r="B113" t="s">
        <v>184</v>
      </c>
      <c r="C113" t="s">
        <v>185</v>
      </c>
      <c r="D113" s="9">
        <v>26534</v>
      </c>
      <c r="E113" s="8" t="s">
        <v>22</v>
      </c>
      <c r="F113" s="2" t="s">
        <v>23</v>
      </c>
      <c r="G113" s="41">
        <f t="shared" si="2"/>
        <v>33.27777777777778</v>
      </c>
      <c r="H113" s="11">
        <f t="shared" si="3"/>
        <v>33</v>
      </c>
      <c r="I113" s="5" t="e">
        <f>+#REF!-#REF!</f>
        <v>#REF!</v>
      </c>
    </row>
    <row r="114" spans="1:9" ht="12.75">
      <c r="A114" s="8">
        <v>28</v>
      </c>
      <c r="B114" t="s">
        <v>186</v>
      </c>
      <c r="C114" t="s">
        <v>77</v>
      </c>
      <c r="D114" s="9">
        <v>29921</v>
      </c>
      <c r="E114" s="8" t="s">
        <v>22</v>
      </c>
      <c r="F114" s="2" t="s">
        <v>23</v>
      </c>
      <c r="G114" s="41">
        <f t="shared" si="2"/>
        <v>24.005555555555556</v>
      </c>
      <c r="H114" s="11">
        <f t="shared" si="3"/>
        <v>24</v>
      </c>
      <c r="I114" s="5" t="e">
        <f>+#REF!-#REF!</f>
        <v>#REF!</v>
      </c>
    </row>
    <row r="115" spans="1:9" ht="12.75">
      <c r="A115" s="8">
        <v>32</v>
      </c>
      <c r="B115" t="s">
        <v>193</v>
      </c>
      <c r="C115" t="s">
        <v>194</v>
      </c>
      <c r="D115" s="9">
        <v>26408</v>
      </c>
      <c r="E115" s="8" t="s">
        <v>22</v>
      </c>
      <c r="F115" s="2" t="s">
        <v>200</v>
      </c>
      <c r="G115" s="41">
        <f t="shared" si="2"/>
        <v>33.62222222222222</v>
      </c>
      <c r="H115" s="11">
        <f t="shared" si="3"/>
        <v>33</v>
      </c>
      <c r="I115" s="5" t="e">
        <f>+#REF!-#REF!</f>
        <v>#REF!</v>
      </c>
    </row>
    <row r="116" spans="1:9" ht="12.75">
      <c r="A116" s="8">
        <v>33</v>
      </c>
      <c r="B116" t="s">
        <v>196</v>
      </c>
      <c r="C116" t="s">
        <v>197</v>
      </c>
      <c r="D116" s="9">
        <v>29323</v>
      </c>
      <c r="E116" s="8" t="s">
        <v>22</v>
      </c>
      <c r="F116" s="2" t="s">
        <v>200</v>
      </c>
      <c r="G116" s="41">
        <f t="shared" si="2"/>
        <v>25.641666666666666</v>
      </c>
      <c r="H116" s="11">
        <f t="shared" si="3"/>
        <v>25</v>
      </c>
      <c r="I116" s="5" t="e">
        <f>+#REF!-#REF!</f>
        <v>#REF!</v>
      </c>
    </row>
    <row r="117" spans="1:9" ht="12.75">
      <c r="A117" s="8">
        <v>34</v>
      </c>
      <c r="B117" t="s">
        <v>198</v>
      </c>
      <c r="C117" t="s">
        <v>199</v>
      </c>
      <c r="D117" s="9">
        <v>29251</v>
      </c>
      <c r="E117" s="8" t="s">
        <v>22</v>
      </c>
      <c r="F117" s="2" t="s">
        <v>200</v>
      </c>
      <c r="G117" s="41">
        <f t="shared" si="2"/>
        <v>25.841666666666665</v>
      </c>
      <c r="H117" s="11">
        <f t="shared" si="3"/>
        <v>25</v>
      </c>
      <c r="I117" s="5" t="e">
        <f>+#REF!-#REF!</f>
        <v>#REF!</v>
      </c>
    </row>
    <row r="118" spans="1:9" ht="12.75">
      <c r="A118" s="8">
        <v>35</v>
      </c>
      <c r="B118" t="s">
        <v>201</v>
      </c>
      <c r="C118" t="s">
        <v>202</v>
      </c>
      <c r="D118" s="9">
        <v>29220</v>
      </c>
      <c r="E118" s="8" t="s">
        <v>22</v>
      </c>
      <c r="F118" s="2" t="s">
        <v>200</v>
      </c>
      <c r="G118" s="41">
        <f t="shared" si="2"/>
        <v>25.925</v>
      </c>
      <c r="H118" s="11">
        <f t="shared" si="3"/>
        <v>25</v>
      </c>
      <c r="I118" s="5" t="e">
        <f>+#REF!-#REF!</f>
        <v>#REF!</v>
      </c>
    </row>
    <row r="119" spans="1:9" ht="12.75">
      <c r="A119" s="8">
        <v>36</v>
      </c>
      <c r="B119" t="s">
        <v>203</v>
      </c>
      <c r="C119" t="s">
        <v>204</v>
      </c>
      <c r="D119" s="9">
        <v>25007</v>
      </c>
      <c r="E119" s="8" t="s">
        <v>22</v>
      </c>
      <c r="F119" s="2" t="s">
        <v>200</v>
      </c>
      <c r="G119" s="41">
        <f t="shared" si="2"/>
        <v>37.458333333333336</v>
      </c>
      <c r="H119" s="11">
        <f t="shared" si="3"/>
        <v>37</v>
      </c>
      <c r="I119" s="5" t="e">
        <f>+#REF!-#REF!</f>
        <v>#REF!</v>
      </c>
    </row>
    <row r="120" spans="1:9" ht="12.75">
      <c r="A120" s="8">
        <v>37</v>
      </c>
      <c r="B120" t="s">
        <v>205</v>
      </c>
      <c r="C120" t="s">
        <v>206</v>
      </c>
      <c r="D120" s="9">
        <v>26447</v>
      </c>
      <c r="E120" s="8" t="s">
        <v>22</v>
      </c>
      <c r="F120" s="2" t="s">
        <v>200</v>
      </c>
      <c r="G120" s="41">
        <f t="shared" si="2"/>
        <v>33.513888888888886</v>
      </c>
      <c r="H120" s="11">
        <f t="shared" si="3"/>
        <v>33</v>
      </c>
      <c r="I120" s="5" t="e">
        <f>+#REF!-#REF!</f>
        <v>#REF!</v>
      </c>
    </row>
    <row r="122" spans="2:3" ht="12.75">
      <c r="B122" s="31"/>
      <c r="C122" t="s">
        <v>279</v>
      </c>
    </row>
    <row r="123" spans="2:3" ht="12.75">
      <c r="B123" s="21"/>
      <c r="C123" t="s">
        <v>278</v>
      </c>
    </row>
    <row r="124" spans="2:3" ht="12.75">
      <c r="B124" t="s">
        <v>280</v>
      </c>
      <c r="C124" t="s">
        <v>281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8"/>
  <sheetViews>
    <sheetView tabSelected="1" workbookViewId="0" topLeftCell="A1">
      <selection activeCell="C3" sqref="C3"/>
    </sheetView>
  </sheetViews>
  <sheetFormatPr defaultColWidth="9.140625" defaultRowHeight="12.75"/>
  <cols>
    <col min="1" max="1" width="4.57421875" style="0" customWidth="1"/>
    <col min="2" max="2" width="15.7109375" style="0" bestFit="1" customWidth="1"/>
    <col min="3" max="3" width="11.28125" style="0" bestFit="1" customWidth="1"/>
    <col min="4" max="4" width="10.140625" style="8" bestFit="1" customWidth="1"/>
    <col min="5" max="5" width="4.28125" style="8" customWidth="1"/>
    <col min="6" max="6" width="13.421875" style="0" bestFit="1" customWidth="1"/>
    <col min="7" max="7" width="8.8515625" style="0" hidden="1" customWidth="1"/>
    <col min="8" max="8" width="8.8515625" style="8" customWidth="1"/>
    <col min="10" max="10" width="9.140625" style="42" customWidth="1"/>
  </cols>
  <sheetData>
    <row r="1" spans="1:4" ht="12.75">
      <c r="A1" s="10" t="s">
        <v>11</v>
      </c>
      <c r="B1" s="10"/>
      <c r="C1" s="10"/>
      <c r="D1" s="12">
        <v>38689</v>
      </c>
    </row>
    <row r="2" spans="1:8" ht="12.75">
      <c r="A2" s="10" t="s">
        <v>52</v>
      </c>
      <c r="E2" s="9"/>
      <c r="F2" s="2"/>
      <c r="G2" s="4"/>
      <c r="H2" s="41"/>
    </row>
    <row r="5" spans="1:9" ht="12.75">
      <c r="A5" t="s">
        <v>0</v>
      </c>
      <c r="B5" t="s">
        <v>2</v>
      </c>
      <c r="C5" t="s">
        <v>3</v>
      </c>
      <c r="D5" s="8" t="s">
        <v>4</v>
      </c>
      <c r="E5" s="8" t="s">
        <v>18</v>
      </c>
      <c r="F5" t="s">
        <v>16</v>
      </c>
      <c r="G5" s="6" t="s">
        <v>7</v>
      </c>
      <c r="H5" s="40" t="s">
        <v>7</v>
      </c>
      <c r="I5" s="20" t="s">
        <v>10</v>
      </c>
    </row>
    <row r="6" ht="12.75">
      <c r="A6" t="s">
        <v>1</v>
      </c>
    </row>
    <row r="8" spans="1:9" ht="12.75">
      <c r="A8" s="43" t="s">
        <v>270</v>
      </c>
      <c r="B8" s="7"/>
      <c r="C8" s="7"/>
      <c r="D8" s="44"/>
      <c r="E8" s="44"/>
      <c r="F8" s="7"/>
      <c r="G8" s="7"/>
      <c r="H8" s="44"/>
      <c r="I8" s="7"/>
    </row>
    <row r="9" spans="1:9" ht="12.75">
      <c r="A9" s="44">
        <v>1</v>
      </c>
      <c r="B9" s="7" t="s">
        <v>247</v>
      </c>
      <c r="C9" s="7" t="s">
        <v>248</v>
      </c>
      <c r="D9" s="45">
        <v>30859</v>
      </c>
      <c r="E9" s="44" t="s">
        <v>22</v>
      </c>
      <c r="F9" s="46" t="s">
        <v>23</v>
      </c>
      <c r="G9" s="47">
        <f>DAYS360(D9,$D$1)/360</f>
        <v>21.43611111111111</v>
      </c>
      <c r="H9" s="48">
        <f>ROUNDDOWN(G9,0)</f>
        <v>21</v>
      </c>
      <c r="I9" s="49">
        <v>0.08646990740740741</v>
      </c>
    </row>
    <row r="10" spans="1:9" ht="12.75">
      <c r="A10" s="44">
        <f>1+A9</f>
        <v>2</v>
      </c>
      <c r="B10" s="7" t="s">
        <v>174</v>
      </c>
      <c r="C10" s="7" t="s">
        <v>84</v>
      </c>
      <c r="D10" s="45">
        <v>29952</v>
      </c>
      <c r="E10" s="44" t="s">
        <v>22</v>
      </c>
      <c r="F10" s="46" t="s">
        <v>23</v>
      </c>
      <c r="G10" s="47">
        <f>DAYS360(D10,$D$1)/360</f>
        <v>23.92222222222222</v>
      </c>
      <c r="H10" s="48">
        <f>ROUNDDOWN(G10,0)</f>
        <v>23</v>
      </c>
      <c r="I10" s="49">
        <v>0.09090277777777778</v>
      </c>
    </row>
    <row r="11" spans="1:9" ht="12.75">
      <c r="A11" s="44">
        <f>1+A10</f>
        <v>3</v>
      </c>
      <c r="B11" s="7" t="s">
        <v>211</v>
      </c>
      <c r="C11" s="7" t="s">
        <v>212</v>
      </c>
      <c r="D11" s="45">
        <v>32342</v>
      </c>
      <c r="E11" s="44" t="s">
        <v>22</v>
      </c>
      <c r="F11" s="46" t="s">
        <v>129</v>
      </c>
      <c r="G11" s="47">
        <f>DAYS360(D11,$D$1)/360</f>
        <v>17.375</v>
      </c>
      <c r="H11" s="48">
        <f>ROUNDDOWN(G11,0)</f>
        <v>17</v>
      </c>
      <c r="I11" s="49">
        <v>0.09303240740740741</v>
      </c>
    </row>
    <row r="12" spans="1:9" ht="12.75">
      <c r="A12" s="44">
        <f>1+A11</f>
        <v>4</v>
      </c>
      <c r="B12" s="7" t="s">
        <v>219</v>
      </c>
      <c r="C12" s="7" t="s">
        <v>220</v>
      </c>
      <c r="D12" s="45">
        <v>20922</v>
      </c>
      <c r="E12" s="44" t="s">
        <v>22</v>
      </c>
      <c r="F12" s="46" t="s">
        <v>71</v>
      </c>
      <c r="G12" s="47">
        <f>DAYS360(D12,$D$1)/360</f>
        <v>48.641666666666666</v>
      </c>
      <c r="H12" s="48">
        <f>ROUNDDOWN(G12,0)</f>
        <v>48</v>
      </c>
      <c r="I12" s="49">
        <v>0.09900462962962964</v>
      </c>
    </row>
    <row r="13" spans="1:9" ht="12.75">
      <c r="A13" s="44">
        <f>1+A12</f>
        <v>5</v>
      </c>
      <c r="B13" s="7" t="s">
        <v>244</v>
      </c>
      <c r="C13" s="7"/>
      <c r="D13" s="45">
        <v>28234</v>
      </c>
      <c r="E13" s="44" t="s">
        <v>22</v>
      </c>
      <c r="F13" s="46" t="s">
        <v>23</v>
      </c>
      <c r="G13" s="47">
        <f>DAYS360(D13,$D$1)/360</f>
        <v>28.622222222222224</v>
      </c>
      <c r="H13" s="48">
        <f>ROUNDDOWN(G13,0)</f>
        <v>28</v>
      </c>
      <c r="I13" s="49">
        <v>0.09908564814814814</v>
      </c>
    </row>
    <row r="14" spans="1:9" ht="12.75">
      <c r="A14" s="8"/>
      <c r="D14" s="9"/>
      <c r="F14" s="2"/>
      <c r="G14" s="4"/>
      <c r="H14" s="11"/>
      <c r="I14" s="5"/>
    </row>
    <row r="15" spans="1:9" ht="12.75">
      <c r="A15" s="50" t="s">
        <v>271</v>
      </c>
      <c r="B15" s="1"/>
      <c r="C15" s="1"/>
      <c r="D15" s="51"/>
      <c r="E15" s="52"/>
      <c r="F15" s="53"/>
      <c r="G15" s="54"/>
      <c r="H15" s="55"/>
      <c r="I15" s="56"/>
    </row>
    <row r="16" spans="1:9" ht="12.75">
      <c r="A16" s="50" t="s">
        <v>129</v>
      </c>
      <c r="B16" s="1"/>
      <c r="C16" s="1"/>
      <c r="D16" s="51"/>
      <c r="E16" s="52"/>
      <c r="F16" s="53"/>
      <c r="G16" s="54"/>
      <c r="H16" s="55"/>
      <c r="I16" s="56"/>
    </row>
    <row r="17" spans="1:9" ht="12.75">
      <c r="A17" s="52"/>
      <c r="B17" s="1" t="s">
        <v>211</v>
      </c>
      <c r="C17" s="1" t="s">
        <v>212</v>
      </c>
      <c r="D17" s="51">
        <v>32342</v>
      </c>
      <c r="E17" s="52" t="s">
        <v>22</v>
      </c>
      <c r="F17" s="53" t="s">
        <v>129</v>
      </c>
      <c r="G17" s="54">
        <f>DAYS360(D17,$D$1)/360</f>
        <v>17.375</v>
      </c>
      <c r="H17" s="55">
        <f>ROUNDDOWN(G17,0)</f>
        <v>17</v>
      </c>
      <c r="I17" s="56">
        <v>0.09303240740740741</v>
      </c>
    </row>
    <row r="18" spans="1:9" ht="12.75">
      <c r="A18" s="50" t="s">
        <v>23</v>
      </c>
      <c r="B18" s="1"/>
      <c r="C18" s="1"/>
      <c r="D18" s="51"/>
      <c r="E18" s="52"/>
      <c r="F18" s="53"/>
      <c r="G18" s="54"/>
      <c r="H18" s="55"/>
      <c r="I18" s="56"/>
    </row>
    <row r="19" spans="1:9" ht="12.75">
      <c r="A19" s="52"/>
      <c r="B19" s="1" t="s">
        <v>247</v>
      </c>
      <c r="C19" s="1" t="s">
        <v>248</v>
      </c>
      <c r="D19" s="51">
        <v>30859</v>
      </c>
      <c r="E19" s="52" t="s">
        <v>22</v>
      </c>
      <c r="F19" s="53" t="s">
        <v>23</v>
      </c>
      <c r="G19" s="54">
        <f>DAYS360(D19,$D$1)/360</f>
        <v>21.43611111111111</v>
      </c>
      <c r="H19" s="55">
        <f>ROUNDDOWN(G19,0)</f>
        <v>21</v>
      </c>
      <c r="I19" s="56">
        <v>0.08646990740740741</v>
      </c>
    </row>
    <row r="20" spans="1:9" ht="12.75">
      <c r="A20" s="50" t="s">
        <v>71</v>
      </c>
      <c r="B20" s="1"/>
      <c r="C20" s="1"/>
      <c r="D20" s="51"/>
      <c r="E20" s="52"/>
      <c r="F20" s="53"/>
      <c r="G20" s="54"/>
      <c r="H20" s="55"/>
      <c r="I20" s="56"/>
    </row>
    <row r="21" spans="1:9" ht="12.75">
      <c r="A21" s="52"/>
      <c r="B21" s="1" t="s">
        <v>219</v>
      </c>
      <c r="C21" s="1" t="s">
        <v>269</v>
      </c>
      <c r="D21" s="51">
        <v>20922</v>
      </c>
      <c r="E21" s="52" t="s">
        <v>22</v>
      </c>
      <c r="F21" s="53" t="s">
        <v>71</v>
      </c>
      <c r="G21" s="54">
        <f>DAYS360(D21,$D$1)/360</f>
        <v>48.641666666666666</v>
      </c>
      <c r="H21" s="55">
        <f>ROUNDDOWN(G21,0)</f>
        <v>48</v>
      </c>
      <c r="I21" s="56">
        <v>0.09900462962962964</v>
      </c>
    </row>
    <row r="22" spans="1:9" ht="12.75">
      <c r="A22" s="50" t="s">
        <v>272</v>
      </c>
      <c r="B22" s="1"/>
      <c r="C22" s="1"/>
      <c r="D22" s="51"/>
      <c r="E22" s="52"/>
      <c r="F22" s="53"/>
      <c r="G22" s="54"/>
      <c r="H22" s="55"/>
      <c r="I22" s="56"/>
    </row>
    <row r="23" spans="1:9" ht="12.75">
      <c r="A23" s="52"/>
      <c r="B23" s="57" t="s">
        <v>275</v>
      </c>
      <c r="C23" s="52" t="s">
        <v>274</v>
      </c>
      <c r="D23" s="52" t="s">
        <v>274</v>
      </c>
      <c r="E23" s="52" t="s">
        <v>274</v>
      </c>
      <c r="F23" s="52" t="s">
        <v>274</v>
      </c>
      <c r="G23" s="52" t="s">
        <v>274</v>
      </c>
      <c r="H23" s="52" t="s">
        <v>274</v>
      </c>
      <c r="I23" s="52" t="s">
        <v>274</v>
      </c>
    </row>
    <row r="24" spans="1:9" ht="12.75">
      <c r="A24" s="50" t="s">
        <v>27</v>
      </c>
      <c r="B24" s="1"/>
      <c r="C24" s="1"/>
      <c r="D24" s="51"/>
      <c r="E24" s="52"/>
      <c r="F24" s="53"/>
      <c r="G24" s="54"/>
      <c r="H24" s="55"/>
      <c r="I24" s="56"/>
    </row>
    <row r="25" spans="1:9" ht="12.75">
      <c r="A25" s="52"/>
      <c r="B25" s="1" t="s">
        <v>164</v>
      </c>
      <c r="C25" s="1" t="s">
        <v>165</v>
      </c>
      <c r="D25" s="51">
        <v>25961</v>
      </c>
      <c r="E25" s="52" t="s">
        <v>26</v>
      </c>
      <c r="F25" s="53" t="s">
        <v>27</v>
      </c>
      <c r="G25" s="54">
        <f>DAYS360(D25,$D$1)/360</f>
        <v>34.84722222222222</v>
      </c>
      <c r="H25" s="55">
        <f>ROUNDDOWN(G25,0)</f>
        <v>34</v>
      </c>
      <c r="I25" s="56">
        <v>0.10599537037037036</v>
      </c>
    </row>
    <row r="26" spans="1:9" ht="12.75">
      <c r="A26" s="50" t="s">
        <v>273</v>
      </c>
      <c r="B26" s="1"/>
      <c r="C26" s="1"/>
      <c r="D26" s="51"/>
      <c r="E26" s="52"/>
      <c r="F26" s="53"/>
      <c r="G26" s="54"/>
      <c r="H26" s="55"/>
      <c r="I26" s="56"/>
    </row>
    <row r="27" spans="1:9" ht="12.75">
      <c r="A27" s="52"/>
      <c r="B27" s="1" t="s">
        <v>275</v>
      </c>
      <c r="C27" s="52" t="s">
        <v>274</v>
      </c>
      <c r="D27" s="52" t="s">
        <v>274</v>
      </c>
      <c r="E27" s="52" t="s">
        <v>274</v>
      </c>
      <c r="F27" s="52" t="s">
        <v>274</v>
      </c>
      <c r="G27" s="52" t="s">
        <v>274</v>
      </c>
      <c r="H27" s="52" t="s">
        <v>274</v>
      </c>
      <c r="I27" s="52" t="s">
        <v>274</v>
      </c>
    </row>
    <row r="30" ht="12.75">
      <c r="A30" s="10" t="s">
        <v>276</v>
      </c>
    </row>
    <row r="32" spans="2:9" ht="12.75">
      <c r="B32" t="s">
        <v>2</v>
      </c>
      <c r="C32" t="s">
        <v>3</v>
      </c>
      <c r="D32" s="8" t="s">
        <v>4</v>
      </c>
      <c r="E32" s="8" t="s">
        <v>18</v>
      </c>
      <c r="F32" t="s">
        <v>16</v>
      </c>
      <c r="G32" s="6" t="s">
        <v>7</v>
      </c>
      <c r="H32" s="40" t="s">
        <v>7</v>
      </c>
      <c r="I32" s="20" t="s">
        <v>10</v>
      </c>
    </row>
    <row r="35" spans="1:9" ht="12.75">
      <c r="A35" s="8">
        <v>1</v>
      </c>
      <c r="B35" t="s">
        <v>247</v>
      </c>
      <c r="C35" t="s">
        <v>248</v>
      </c>
      <c r="D35" s="9">
        <v>30859</v>
      </c>
      <c r="E35" s="8" t="s">
        <v>22</v>
      </c>
      <c r="F35" s="2" t="s">
        <v>23</v>
      </c>
      <c r="G35" s="4">
        <f aca="true" t="shared" si="0" ref="G35:G87">DAYS360(D35,$D$1)/360</f>
        <v>21.43611111111111</v>
      </c>
      <c r="H35" s="11">
        <f aca="true" t="shared" si="1" ref="H35:H44">ROUNDDOWN(G35,0)</f>
        <v>21</v>
      </c>
      <c r="I35" s="5">
        <v>0.08646990740740741</v>
      </c>
    </row>
    <row r="36" spans="1:9" ht="12.75">
      <c r="A36" s="8">
        <f aca="true" t="shared" si="2" ref="A36:A92">1+A35</f>
        <v>2</v>
      </c>
      <c r="B36" t="s">
        <v>174</v>
      </c>
      <c r="C36" t="s">
        <v>84</v>
      </c>
      <c r="D36" s="9">
        <v>29952</v>
      </c>
      <c r="E36" s="8" t="s">
        <v>22</v>
      </c>
      <c r="F36" s="2" t="s">
        <v>23</v>
      </c>
      <c r="G36" s="4">
        <f t="shared" si="0"/>
        <v>23.92222222222222</v>
      </c>
      <c r="H36" s="11">
        <f t="shared" si="1"/>
        <v>23</v>
      </c>
      <c r="I36" s="5">
        <v>0.09090277777777778</v>
      </c>
    </row>
    <row r="37" spans="1:9" ht="12.75">
      <c r="A37" s="8">
        <f t="shared" si="2"/>
        <v>3</v>
      </c>
      <c r="B37" t="s">
        <v>211</v>
      </c>
      <c r="C37" t="s">
        <v>212</v>
      </c>
      <c r="D37" s="9">
        <v>32342</v>
      </c>
      <c r="E37" s="8" t="s">
        <v>22</v>
      </c>
      <c r="F37" s="2" t="s">
        <v>129</v>
      </c>
      <c r="G37" s="4">
        <f t="shared" si="0"/>
        <v>17.375</v>
      </c>
      <c r="H37" s="11">
        <f t="shared" si="1"/>
        <v>17</v>
      </c>
      <c r="I37" s="5">
        <v>0.09303240740740741</v>
      </c>
    </row>
    <row r="38" spans="1:9" ht="12.75">
      <c r="A38" s="8">
        <f t="shared" si="2"/>
        <v>4</v>
      </c>
      <c r="B38" t="s">
        <v>219</v>
      </c>
      <c r="C38" t="s">
        <v>282</v>
      </c>
      <c r="D38" s="9">
        <v>20922</v>
      </c>
      <c r="E38" s="8" t="s">
        <v>22</v>
      </c>
      <c r="F38" s="2" t="s">
        <v>71</v>
      </c>
      <c r="G38" s="4">
        <f t="shared" si="0"/>
        <v>48.641666666666666</v>
      </c>
      <c r="H38" s="11">
        <f t="shared" si="1"/>
        <v>48</v>
      </c>
      <c r="I38" s="5">
        <v>0.09900462962962964</v>
      </c>
    </row>
    <row r="39" spans="1:9" ht="12.75">
      <c r="A39" s="8">
        <f t="shared" si="2"/>
        <v>5</v>
      </c>
      <c r="B39" t="s">
        <v>244</v>
      </c>
      <c r="D39" s="9">
        <v>28234</v>
      </c>
      <c r="E39" s="8" t="s">
        <v>22</v>
      </c>
      <c r="F39" s="2" t="s">
        <v>23</v>
      </c>
      <c r="G39" s="4">
        <f t="shared" si="0"/>
        <v>28.622222222222224</v>
      </c>
      <c r="H39" s="11">
        <f t="shared" si="1"/>
        <v>28</v>
      </c>
      <c r="I39" s="5">
        <v>0.09908564814814814</v>
      </c>
    </row>
    <row r="40" spans="1:9" ht="12.75">
      <c r="A40" s="8">
        <f t="shared" si="2"/>
        <v>6</v>
      </c>
      <c r="B40" t="s">
        <v>132</v>
      </c>
      <c r="C40" t="s">
        <v>142</v>
      </c>
      <c r="D40" s="9">
        <v>29285</v>
      </c>
      <c r="E40" s="8" t="s">
        <v>22</v>
      </c>
      <c r="F40" s="2" t="s">
        <v>23</v>
      </c>
      <c r="G40" s="4">
        <f t="shared" si="0"/>
        <v>25.744444444444444</v>
      </c>
      <c r="H40" s="11">
        <f t="shared" si="1"/>
        <v>25</v>
      </c>
      <c r="I40" s="5">
        <v>0.09972222222222223</v>
      </c>
    </row>
    <row r="41" spans="1:9" ht="12.75">
      <c r="A41" s="8">
        <f t="shared" si="2"/>
        <v>7</v>
      </c>
      <c r="B41" t="s">
        <v>245</v>
      </c>
      <c r="C41" t="s">
        <v>246</v>
      </c>
      <c r="D41" s="9">
        <v>31524</v>
      </c>
      <c r="E41" s="8" t="s">
        <v>22</v>
      </c>
      <c r="F41" s="2" t="s">
        <v>23</v>
      </c>
      <c r="G41" s="4">
        <f t="shared" si="0"/>
        <v>19.613888888888887</v>
      </c>
      <c r="H41" s="11">
        <f t="shared" si="1"/>
        <v>19</v>
      </c>
      <c r="I41" s="5">
        <v>0.10072916666666666</v>
      </c>
    </row>
    <row r="42" spans="1:9" ht="12.75">
      <c r="A42" s="8">
        <f t="shared" si="2"/>
        <v>8</v>
      </c>
      <c r="B42" t="s">
        <v>222</v>
      </c>
      <c r="C42" t="s">
        <v>223</v>
      </c>
      <c r="D42" s="9">
        <v>26430</v>
      </c>
      <c r="E42" s="8" t="s">
        <v>22</v>
      </c>
      <c r="F42" s="2" t="s">
        <v>23</v>
      </c>
      <c r="G42" s="4">
        <f t="shared" si="0"/>
        <v>33.56111111111111</v>
      </c>
      <c r="H42" s="11">
        <f t="shared" si="1"/>
        <v>33</v>
      </c>
      <c r="I42" s="5">
        <v>0.10078703703703702</v>
      </c>
    </row>
    <row r="43" spans="1:9" ht="12.75">
      <c r="A43" s="8">
        <f t="shared" si="2"/>
        <v>9</v>
      </c>
      <c r="B43" t="s">
        <v>171</v>
      </c>
      <c r="C43" t="s">
        <v>168</v>
      </c>
      <c r="D43" s="9">
        <v>24119</v>
      </c>
      <c r="E43" s="8" t="s">
        <v>22</v>
      </c>
      <c r="F43" s="2" t="s">
        <v>23</v>
      </c>
      <c r="G43" s="4">
        <f t="shared" si="0"/>
        <v>39.891666666666666</v>
      </c>
      <c r="H43" s="11">
        <f t="shared" si="1"/>
        <v>39</v>
      </c>
      <c r="I43" s="5">
        <v>0.10194444444444445</v>
      </c>
    </row>
    <row r="44" spans="1:9" ht="12.75">
      <c r="A44" s="8">
        <f t="shared" si="2"/>
        <v>10</v>
      </c>
      <c r="B44" t="s">
        <v>260</v>
      </c>
      <c r="C44" t="s">
        <v>261</v>
      </c>
      <c r="D44" s="9">
        <v>27094</v>
      </c>
      <c r="E44" s="8" t="s">
        <v>22</v>
      </c>
      <c r="F44" s="2" t="s">
        <v>23</v>
      </c>
      <c r="G44" s="4">
        <f t="shared" si="0"/>
        <v>31.741666666666667</v>
      </c>
      <c r="H44" s="11">
        <f t="shared" si="1"/>
        <v>31</v>
      </c>
      <c r="I44" s="5">
        <v>0.10432870370370372</v>
      </c>
    </row>
    <row r="45" spans="1:9" ht="12.75">
      <c r="A45" s="8">
        <f t="shared" si="2"/>
        <v>11</v>
      </c>
      <c r="B45" t="s">
        <v>228</v>
      </c>
      <c r="C45" t="s">
        <v>223</v>
      </c>
      <c r="D45" s="9"/>
      <c r="E45" s="8" t="s">
        <v>22</v>
      </c>
      <c r="F45" s="2" t="s">
        <v>267</v>
      </c>
      <c r="G45" s="41" t="s">
        <v>266</v>
      </c>
      <c r="H45" s="11" t="s">
        <v>266</v>
      </c>
      <c r="I45" s="5">
        <v>0.10490740740740741</v>
      </c>
    </row>
    <row r="46" spans="1:9" ht="12.75">
      <c r="A46" s="8">
        <f t="shared" si="2"/>
        <v>12</v>
      </c>
      <c r="B46" t="s">
        <v>258</v>
      </c>
      <c r="C46" t="s">
        <v>259</v>
      </c>
      <c r="D46" s="9">
        <v>24501</v>
      </c>
      <c r="E46" s="8" t="s">
        <v>22</v>
      </c>
      <c r="F46" s="2" t="s">
        <v>23</v>
      </c>
      <c r="G46" s="4">
        <f t="shared" si="0"/>
        <v>38.84444444444444</v>
      </c>
      <c r="H46" s="11">
        <f aca="true" t="shared" si="3" ref="H46:H63">ROUNDDOWN(G46,0)</f>
        <v>38</v>
      </c>
      <c r="I46" s="5">
        <v>0.10520833333333333</v>
      </c>
    </row>
    <row r="47" spans="1:9" ht="12.75">
      <c r="A47" s="8">
        <f t="shared" si="2"/>
        <v>13</v>
      </c>
      <c r="B47" t="s">
        <v>164</v>
      </c>
      <c r="C47" t="s">
        <v>165</v>
      </c>
      <c r="D47" s="9">
        <v>25961</v>
      </c>
      <c r="E47" s="8" t="s">
        <v>26</v>
      </c>
      <c r="F47" s="2" t="s">
        <v>27</v>
      </c>
      <c r="G47" s="4">
        <f t="shared" si="0"/>
        <v>34.84722222222222</v>
      </c>
      <c r="H47" s="11">
        <f t="shared" si="3"/>
        <v>34</v>
      </c>
      <c r="I47" s="5">
        <v>0.10599537037037036</v>
      </c>
    </row>
    <row r="48" spans="1:9" ht="12.75">
      <c r="A48" s="8">
        <f t="shared" si="2"/>
        <v>14</v>
      </c>
      <c r="B48" t="s">
        <v>166</v>
      </c>
      <c r="C48" t="s">
        <v>165</v>
      </c>
      <c r="D48" s="9">
        <v>25359</v>
      </c>
      <c r="E48" s="8" t="s">
        <v>22</v>
      </c>
      <c r="F48" s="2" t="s">
        <v>23</v>
      </c>
      <c r="G48" s="4">
        <f t="shared" si="0"/>
        <v>36.49444444444445</v>
      </c>
      <c r="H48" s="11">
        <f t="shared" si="3"/>
        <v>36</v>
      </c>
      <c r="I48" s="5">
        <v>0.10605324074074074</v>
      </c>
    </row>
    <row r="49" spans="1:9" ht="12.75">
      <c r="A49" s="8">
        <f t="shared" si="2"/>
        <v>15</v>
      </c>
      <c r="B49" t="s">
        <v>103</v>
      </c>
      <c r="C49" t="s">
        <v>163</v>
      </c>
      <c r="D49" s="9">
        <v>25784</v>
      </c>
      <c r="E49" s="8" t="s">
        <v>22</v>
      </c>
      <c r="F49" s="2" t="s">
        <v>23</v>
      </c>
      <c r="G49" s="4">
        <f t="shared" si="0"/>
        <v>35.330555555555556</v>
      </c>
      <c r="H49" s="11">
        <f t="shared" si="3"/>
        <v>35</v>
      </c>
      <c r="I49" s="5">
        <v>0.10607638888888889</v>
      </c>
    </row>
    <row r="50" spans="1:9" ht="12.75">
      <c r="A50" s="8">
        <f t="shared" si="2"/>
        <v>16</v>
      </c>
      <c r="B50" t="s">
        <v>214</v>
      </c>
      <c r="C50" t="s">
        <v>215</v>
      </c>
      <c r="D50" s="9">
        <v>21777</v>
      </c>
      <c r="E50" s="8" t="s">
        <v>22</v>
      </c>
      <c r="F50" s="2" t="s">
        <v>71</v>
      </c>
      <c r="G50" s="4">
        <f t="shared" si="0"/>
        <v>46.3</v>
      </c>
      <c r="H50" s="11">
        <f t="shared" si="3"/>
        <v>46</v>
      </c>
      <c r="I50" s="5">
        <v>0.10660879629629628</v>
      </c>
    </row>
    <row r="51" spans="1:9" ht="12.75">
      <c r="A51" s="8">
        <f t="shared" si="2"/>
        <v>17</v>
      </c>
      <c r="B51" t="s">
        <v>147</v>
      </c>
      <c r="C51" t="s">
        <v>153</v>
      </c>
      <c r="D51" s="9">
        <v>23086</v>
      </c>
      <c r="E51" s="8" t="s">
        <v>22</v>
      </c>
      <c r="F51" s="2" t="s">
        <v>71</v>
      </c>
      <c r="G51" s="4">
        <f t="shared" si="0"/>
        <v>42.71388888888889</v>
      </c>
      <c r="H51" s="11">
        <f t="shared" si="3"/>
        <v>42</v>
      </c>
      <c r="I51" s="5">
        <v>0.10880787037037037</v>
      </c>
    </row>
    <row r="52" spans="1:9" ht="12.75">
      <c r="A52" s="8">
        <f t="shared" si="2"/>
        <v>18</v>
      </c>
      <c r="B52" t="s">
        <v>221</v>
      </c>
      <c r="C52" t="s">
        <v>84</v>
      </c>
      <c r="D52" s="9">
        <v>24929</v>
      </c>
      <c r="E52" s="8" t="s">
        <v>22</v>
      </c>
      <c r="F52" s="2" t="s">
        <v>23</v>
      </c>
      <c r="G52" s="4">
        <f t="shared" si="0"/>
        <v>37.672222222222224</v>
      </c>
      <c r="H52" s="11">
        <f t="shared" si="3"/>
        <v>37</v>
      </c>
      <c r="I52" s="5">
        <v>0.10887731481481482</v>
      </c>
    </row>
    <row r="53" spans="1:9" ht="12.75">
      <c r="A53" s="8">
        <f t="shared" si="2"/>
        <v>19</v>
      </c>
      <c r="B53" t="s">
        <v>53</v>
      </c>
      <c r="C53" t="s">
        <v>146</v>
      </c>
      <c r="D53" s="9">
        <v>31409</v>
      </c>
      <c r="E53" s="8" t="s">
        <v>22</v>
      </c>
      <c r="F53" s="2" t="s">
        <v>23</v>
      </c>
      <c r="G53" s="4">
        <f t="shared" si="0"/>
        <v>19.930555555555557</v>
      </c>
      <c r="H53" s="11">
        <f t="shared" si="3"/>
        <v>19</v>
      </c>
      <c r="I53" s="5">
        <v>0.11302083333333333</v>
      </c>
    </row>
    <row r="54" spans="1:9" ht="12.75">
      <c r="A54" s="8">
        <f t="shared" si="2"/>
        <v>20</v>
      </c>
      <c r="B54" t="s">
        <v>177</v>
      </c>
      <c r="C54" t="s">
        <v>125</v>
      </c>
      <c r="D54" s="9">
        <v>27289</v>
      </c>
      <c r="E54" s="8" t="s">
        <v>26</v>
      </c>
      <c r="F54" s="2" t="s">
        <v>27</v>
      </c>
      <c r="G54" s="4">
        <f t="shared" si="0"/>
        <v>31.211111111111112</v>
      </c>
      <c r="H54" s="11">
        <f t="shared" si="3"/>
        <v>31</v>
      </c>
      <c r="I54" s="5">
        <v>0.11483796296296296</v>
      </c>
    </row>
    <row r="55" spans="1:9" ht="12.75">
      <c r="A55" s="8">
        <f t="shared" si="2"/>
        <v>21</v>
      </c>
      <c r="B55" t="s">
        <v>241</v>
      </c>
      <c r="C55" t="s">
        <v>242</v>
      </c>
      <c r="D55" s="9">
        <v>29947</v>
      </c>
      <c r="E55" s="8" t="s">
        <v>22</v>
      </c>
      <c r="F55" s="2" t="s">
        <v>23</v>
      </c>
      <c r="G55" s="4">
        <f t="shared" si="0"/>
        <v>23.933333333333334</v>
      </c>
      <c r="H55" s="11">
        <f t="shared" si="3"/>
        <v>23</v>
      </c>
      <c r="I55" s="5">
        <v>0.1170486111111111</v>
      </c>
    </row>
    <row r="56" spans="1:9" ht="12.75">
      <c r="A56" s="8">
        <f t="shared" si="2"/>
        <v>22</v>
      </c>
      <c r="B56" t="s">
        <v>252</v>
      </c>
      <c r="C56" t="s">
        <v>253</v>
      </c>
      <c r="D56" s="9">
        <v>26727</v>
      </c>
      <c r="E56" s="8" t="s">
        <v>22</v>
      </c>
      <c r="F56" s="2" t="s">
        <v>23</v>
      </c>
      <c r="G56" s="4">
        <f t="shared" si="0"/>
        <v>32.74722222222222</v>
      </c>
      <c r="H56" s="11">
        <f t="shared" si="3"/>
        <v>32</v>
      </c>
      <c r="I56" s="5">
        <v>0.11731481481481482</v>
      </c>
    </row>
    <row r="57" spans="1:9" ht="12.75">
      <c r="A57" s="8">
        <f t="shared" si="2"/>
        <v>23</v>
      </c>
      <c r="B57" t="s">
        <v>151</v>
      </c>
      <c r="C57" t="s">
        <v>152</v>
      </c>
      <c r="D57" s="9">
        <v>25288</v>
      </c>
      <c r="E57" s="8" t="s">
        <v>22</v>
      </c>
      <c r="F57" s="2" t="s">
        <v>23</v>
      </c>
      <c r="G57" s="4">
        <f t="shared" si="0"/>
        <v>36.68611111111111</v>
      </c>
      <c r="H57" s="11">
        <f t="shared" si="3"/>
        <v>36</v>
      </c>
      <c r="I57" s="5">
        <v>0.11872685185185185</v>
      </c>
    </row>
    <row r="58" spans="1:9" ht="12.75">
      <c r="A58" s="8">
        <f t="shared" si="2"/>
        <v>24</v>
      </c>
      <c r="B58" t="s">
        <v>172</v>
      </c>
      <c r="C58" t="s">
        <v>218</v>
      </c>
      <c r="D58" s="9">
        <v>33194</v>
      </c>
      <c r="E58" s="8" t="s">
        <v>22</v>
      </c>
      <c r="F58" s="2" t="s">
        <v>129</v>
      </c>
      <c r="G58" s="4">
        <f t="shared" si="0"/>
        <v>15.044444444444444</v>
      </c>
      <c r="H58" s="11">
        <f t="shared" si="3"/>
        <v>15</v>
      </c>
      <c r="I58" s="5">
        <v>0.11895833333333333</v>
      </c>
    </row>
    <row r="59" spans="1:9" ht="12.75">
      <c r="A59" s="8">
        <f t="shared" si="2"/>
        <v>25</v>
      </c>
      <c r="B59" t="s">
        <v>217</v>
      </c>
      <c r="C59" t="s">
        <v>238</v>
      </c>
      <c r="D59" s="9">
        <v>20407</v>
      </c>
      <c r="E59" s="8" t="s">
        <v>22</v>
      </c>
      <c r="F59" s="2" t="s">
        <v>71</v>
      </c>
      <c r="G59" s="4">
        <f t="shared" si="0"/>
        <v>50.05277777777778</v>
      </c>
      <c r="H59" s="11">
        <f t="shared" si="3"/>
        <v>50</v>
      </c>
      <c r="I59" s="5">
        <v>0.11967592592592592</v>
      </c>
    </row>
    <row r="60" spans="1:9" ht="12.75">
      <c r="A60" s="8">
        <f t="shared" si="2"/>
        <v>26</v>
      </c>
      <c r="B60" t="s">
        <v>149</v>
      </c>
      <c r="C60" t="s">
        <v>150</v>
      </c>
      <c r="D60" s="9">
        <v>28425</v>
      </c>
      <c r="E60" s="8" t="s">
        <v>26</v>
      </c>
      <c r="F60" s="2" t="s">
        <v>27</v>
      </c>
      <c r="G60" s="4">
        <f t="shared" si="0"/>
        <v>28.1</v>
      </c>
      <c r="H60" s="11">
        <f t="shared" si="3"/>
        <v>28</v>
      </c>
      <c r="I60" s="5">
        <v>0.12046296296296295</v>
      </c>
    </row>
    <row r="61" spans="1:9" ht="12.75">
      <c r="A61" s="8">
        <f t="shared" si="2"/>
        <v>27</v>
      </c>
      <c r="B61" t="s">
        <v>254</v>
      </c>
      <c r="C61" t="s">
        <v>255</v>
      </c>
      <c r="D61" s="9">
        <v>26865</v>
      </c>
      <c r="E61" s="8" t="s">
        <v>22</v>
      </c>
      <c r="F61" s="2" t="s">
        <v>23</v>
      </c>
      <c r="G61" s="4">
        <f t="shared" si="0"/>
        <v>32.36944444444445</v>
      </c>
      <c r="H61" s="11">
        <f t="shared" si="3"/>
        <v>32</v>
      </c>
      <c r="I61" s="5">
        <v>0.12141203703703703</v>
      </c>
    </row>
    <row r="62" spans="1:9" ht="12.75">
      <c r="A62" s="8">
        <f t="shared" si="2"/>
        <v>28</v>
      </c>
      <c r="B62" t="s">
        <v>166</v>
      </c>
      <c r="C62" t="s">
        <v>251</v>
      </c>
      <c r="D62" s="9">
        <v>31119</v>
      </c>
      <c r="E62" s="8" t="s">
        <v>22</v>
      </c>
      <c r="F62" s="2" t="s">
        <v>23</v>
      </c>
      <c r="G62" s="4">
        <f t="shared" si="0"/>
        <v>20.72222222222222</v>
      </c>
      <c r="H62" s="11">
        <f t="shared" si="3"/>
        <v>20</v>
      </c>
      <c r="I62" s="5">
        <v>0.12372685185185185</v>
      </c>
    </row>
    <row r="63" spans="1:9" ht="12.75">
      <c r="A63" s="8">
        <f t="shared" si="2"/>
        <v>29</v>
      </c>
      <c r="B63" t="s">
        <v>143</v>
      </c>
      <c r="C63" t="s">
        <v>243</v>
      </c>
      <c r="D63" s="9">
        <v>29500</v>
      </c>
      <c r="E63" s="8" t="s">
        <v>22</v>
      </c>
      <c r="F63" s="2" t="s">
        <v>23</v>
      </c>
      <c r="G63" s="4">
        <f t="shared" si="0"/>
        <v>25.158333333333335</v>
      </c>
      <c r="H63" s="11">
        <f t="shared" si="3"/>
        <v>25</v>
      </c>
      <c r="I63" s="5">
        <v>0.1246875</v>
      </c>
    </row>
    <row r="64" spans="1:9" ht="12.75">
      <c r="A64" s="8">
        <f t="shared" si="2"/>
        <v>30</v>
      </c>
      <c r="B64" t="s">
        <v>226</v>
      </c>
      <c r="C64" t="s">
        <v>227</v>
      </c>
      <c r="D64" s="9"/>
      <c r="E64" s="8" t="s">
        <v>22</v>
      </c>
      <c r="F64" s="2" t="s">
        <v>267</v>
      </c>
      <c r="G64" s="4">
        <f t="shared" si="0"/>
        <v>105.925</v>
      </c>
      <c r="H64" s="11" t="s">
        <v>266</v>
      </c>
      <c r="I64" s="5">
        <v>0.12626157407407407</v>
      </c>
    </row>
    <row r="65" spans="1:9" ht="12.75">
      <c r="A65" s="8">
        <f t="shared" si="2"/>
        <v>31</v>
      </c>
      <c r="B65" t="s">
        <v>161</v>
      </c>
      <c r="C65" t="s">
        <v>162</v>
      </c>
      <c r="D65" s="9">
        <v>25047</v>
      </c>
      <c r="E65" s="8" t="s">
        <v>22</v>
      </c>
      <c r="F65" s="2" t="s">
        <v>27</v>
      </c>
      <c r="G65" s="4">
        <f t="shared" si="0"/>
        <v>37.34722222222222</v>
      </c>
      <c r="H65" s="11">
        <f aca="true" t="shared" si="4" ref="H65:H73">ROUNDDOWN(G65,0)</f>
        <v>37</v>
      </c>
      <c r="I65" s="5">
        <v>0.12712962962962962</v>
      </c>
    </row>
    <row r="66" spans="1:9" ht="12.75">
      <c r="A66" s="8">
        <f t="shared" si="2"/>
        <v>32</v>
      </c>
      <c r="B66" t="s">
        <v>159</v>
      </c>
      <c r="C66" t="s">
        <v>160</v>
      </c>
      <c r="D66" s="9">
        <v>24421</v>
      </c>
      <c r="E66" s="8" t="s">
        <v>22</v>
      </c>
      <c r="F66" s="2" t="s">
        <v>23</v>
      </c>
      <c r="G66" s="4">
        <f t="shared" si="0"/>
        <v>39.06388888888889</v>
      </c>
      <c r="H66" s="11">
        <f t="shared" si="4"/>
        <v>39</v>
      </c>
      <c r="I66" s="5">
        <v>0.12810185185185186</v>
      </c>
    </row>
    <row r="67" spans="1:9" ht="12.75">
      <c r="A67" s="8">
        <f t="shared" si="2"/>
        <v>33</v>
      </c>
      <c r="B67" t="s">
        <v>83</v>
      </c>
      <c r="C67" t="s">
        <v>84</v>
      </c>
      <c r="D67" s="9">
        <v>32440</v>
      </c>
      <c r="E67" s="8" t="s">
        <v>22</v>
      </c>
      <c r="F67" s="2" t="s">
        <v>129</v>
      </c>
      <c r="G67" s="4">
        <f t="shared" si="0"/>
        <v>17.108333333333334</v>
      </c>
      <c r="H67" s="11">
        <f t="shared" si="4"/>
        <v>17</v>
      </c>
      <c r="I67" s="5">
        <v>0.13153935185185187</v>
      </c>
    </row>
    <row r="68" spans="1:9" ht="12.75">
      <c r="A68" s="8">
        <f t="shared" si="2"/>
        <v>34</v>
      </c>
      <c r="B68" t="s">
        <v>130</v>
      </c>
      <c r="C68" t="s">
        <v>131</v>
      </c>
      <c r="D68" s="9">
        <v>27923</v>
      </c>
      <c r="E68" s="9" t="s">
        <v>22</v>
      </c>
      <c r="F68" s="2" t="s">
        <v>23</v>
      </c>
      <c r="G68" s="4">
        <f t="shared" si="0"/>
        <v>29.475</v>
      </c>
      <c r="H68" s="11">
        <f t="shared" si="4"/>
        <v>29</v>
      </c>
      <c r="I68" s="5">
        <v>0.1316550925925926</v>
      </c>
    </row>
    <row r="69" spans="1:9" ht="12.75">
      <c r="A69" s="8">
        <f t="shared" si="2"/>
        <v>35</v>
      </c>
      <c r="B69" t="s">
        <v>128</v>
      </c>
      <c r="C69" t="s">
        <v>84</v>
      </c>
      <c r="D69" s="9">
        <v>32335</v>
      </c>
      <c r="E69" s="9" t="s">
        <v>22</v>
      </c>
      <c r="F69" s="2" t="s">
        <v>129</v>
      </c>
      <c r="G69" s="4">
        <f t="shared" si="0"/>
        <v>17.394444444444446</v>
      </c>
      <c r="H69" s="11">
        <f t="shared" si="4"/>
        <v>17</v>
      </c>
      <c r="I69" s="5">
        <v>0.13587962962962963</v>
      </c>
    </row>
    <row r="70" spans="1:9" ht="12.75">
      <c r="A70" s="8">
        <f t="shared" si="2"/>
        <v>36</v>
      </c>
      <c r="B70" t="s">
        <v>224</v>
      </c>
      <c r="C70" t="s">
        <v>225</v>
      </c>
      <c r="D70" s="9">
        <v>29923</v>
      </c>
      <c r="E70" s="8" t="s">
        <v>26</v>
      </c>
      <c r="F70" s="2" t="s">
        <v>23</v>
      </c>
      <c r="G70" s="4">
        <f t="shared" si="0"/>
        <v>24</v>
      </c>
      <c r="H70" s="11">
        <f t="shared" si="4"/>
        <v>24</v>
      </c>
      <c r="I70" s="5">
        <v>0.13792824074074075</v>
      </c>
    </row>
    <row r="71" spans="1:9" ht="12.75">
      <c r="A71" s="8">
        <f t="shared" si="2"/>
        <v>37</v>
      </c>
      <c r="B71" t="s">
        <v>221</v>
      </c>
      <c r="C71" t="s">
        <v>264</v>
      </c>
      <c r="D71" s="9">
        <v>24444</v>
      </c>
      <c r="E71" s="8" t="s">
        <v>22</v>
      </c>
      <c r="F71" s="2" t="s">
        <v>23</v>
      </c>
      <c r="G71" s="4">
        <f t="shared" si="0"/>
        <v>39</v>
      </c>
      <c r="H71" s="11">
        <f t="shared" si="4"/>
        <v>39</v>
      </c>
      <c r="I71" s="5">
        <v>0.14372685185185186</v>
      </c>
    </row>
    <row r="72" spans="1:9" ht="12.75">
      <c r="A72" s="8">
        <f t="shared" si="2"/>
        <v>38</v>
      </c>
      <c r="B72" t="s">
        <v>216</v>
      </c>
      <c r="C72" t="s">
        <v>217</v>
      </c>
      <c r="D72" s="9">
        <v>34529</v>
      </c>
      <c r="E72" s="8" t="s">
        <v>22</v>
      </c>
      <c r="F72" s="2" t="s">
        <v>129</v>
      </c>
      <c r="G72" s="4">
        <f t="shared" si="0"/>
        <v>11.386111111111111</v>
      </c>
      <c r="H72" s="11">
        <f t="shared" si="4"/>
        <v>11</v>
      </c>
      <c r="I72" s="5">
        <v>0.14413194444444444</v>
      </c>
    </row>
    <row r="73" spans="1:9" ht="12.75">
      <c r="A73" s="8">
        <f t="shared" si="2"/>
        <v>39</v>
      </c>
      <c r="B73" t="s">
        <v>173</v>
      </c>
      <c r="C73" t="s">
        <v>84</v>
      </c>
      <c r="D73" s="9">
        <v>23906</v>
      </c>
      <c r="E73" s="8" t="s">
        <v>22</v>
      </c>
      <c r="F73" s="2" t="s">
        <v>71</v>
      </c>
      <c r="G73" s="4">
        <f t="shared" si="0"/>
        <v>40.47222222222222</v>
      </c>
      <c r="H73" s="11">
        <f t="shared" si="4"/>
        <v>40</v>
      </c>
      <c r="I73" s="5">
        <v>0.14594907407407406</v>
      </c>
    </row>
    <row r="74" spans="1:9" ht="12.75">
      <c r="A74" s="8">
        <f t="shared" si="2"/>
        <v>40</v>
      </c>
      <c r="B74" t="s">
        <v>60</v>
      </c>
      <c r="C74" t="s">
        <v>61</v>
      </c>
      <c r="D74" s="9" t="s">
        <v>266</v>
      </c>
      <c r="E74" s="9" t="s">
        <v>26</v>
      </c>
      <c r="F74" s="2" t="s">
        <v>268</v>
      </c>
      <c r="G74" s="4" t="e">
        <f t="shared" si="0"/>
        <v>#VALUE!</v>
      </c>
      <c r="H74" s="11" t="s">
        <v>266</v>
      </c>
      <c r="I74" s="5">
        <v>0.1504398148148148</v>
      </c>
    </row>
    <row r="75" spans="1:9" ht="12.75">
      <c r="A75" s="8">
        <f t="shared" si="2"/>
        <v>41</v>
      </c>
      <c r="B75" t="s">
        <v>233</v>
      </c>
      <c r="C75" t="s">
        <v>232</v>
      </c>
      <c r="D75" s="9">
        <v>32504</v>
      </c>
      <c r="E75" s="8" t="s">
        <v>22</v>
      </c>
      <c r="F75" s="2" t="s">
        <v>129</v>
      </c>
      <c r="G75" s="4">
        <f t="shared" si="0"/>
        <v>16.933333333333334</v>
      </c>
      <c r="H75" s="11">
        <f aca="true" t="shared" si="5" ref="H75:H92">ROUNDDOWN(G75,0)</f>
        <v>16</v>
      </c>
      <c r="I75" s="5">
        <v>0.1577314814814815</v>
      </c>
    </row>
    <row r="76" spans="1:9" ht="12.75">
      <c r="A76" s="8">
        <f t="shared" si="2"/>
        <v>42</v>
      </c>
      <c r="B76" t="s">
        <v>132</v>
      </c>
      <c r="C76" t="s">
        <v>133</v>
      </c>
      <c r="D76" s="9">
        <v>34598</v>
      </c>
      <c r="E76" s="9" t="s">
        <v>22</v>
      </c>
      <c r="F76" s="2" t="s">
        <v>129</v>
      </c>
      <c r="G76" s="4">
        <f t="shared" si="0"/>
        <v>11.2</v>
      </c>
      <c r="H76" s="11">
        <f t="shared" si="5"/>
        <v>11</v>
      </c>
      <c r="I76" s="5">
        <v>0.15775462962962963</v>
      </c>
    </row>
    <row r="77" spans="1:9" ht="12.75">
      <c r="A77" s="8">
        <f t="shared" si="2"/>
        <v>43</v>
      </c>
      <c r="B77" t="s">
        <v>236</v>
      </c>
      <c r="C77" t="s">
        <v>232</v>
      </c>
      <c r="D77" s="9">
        <v>30626</v>
      </c>
      <c r="E77" s="8" t="s">
        <v>22</v>
      </c>
      <c r="F77" s="2" t="s">
        <v>23</v>
      </c>
      <c r="G77" s="4">
        <f t="shared" si="0"/>
        <v>22.075</v>
      </c>
      <c r="H77" s="11">
        <f t="shared" si="5"/>
        <v>22</v>
      </c>
      <c r="I77" s="5">
        <v>0.15778935185185186</v>
      </c>
    </row>
    <row r="78" spans="1:9" ht="12.75">
      <c r="A78" s="8">
        <f t="shared" si="2"/>
        <v>44</v>
      </c>
      <c r="B78" t="s">
        <v>231</v>
      </c>
      <c r="C78" t="s">
        <v>232</v>
      </c>
      <c r="D78" s="9">
        <v>21433</v>
      </c>
      <c r="E78" s="8" t="s">
        <v>22</v>
      </c>
      <c r="F78" s="2" t="s">
        <v>71</v>
      </c>
      <c r="G78" s="4">
        <f t="shared" si="0"/>
        <v>47.24444444444445</v>
      </c>
      <c r="H78" s="11">
        <f t="shared" si="5"/>
        <v>47</v>
      </c>
      <c r="I78" s="5">
        <v>0.15784722222222222</v>
      </c>
    </row>
    <row r="79" spans="1:9" ht="12.75">
      <c r="A79" s="8">
        <f t="shared" si="2"/>
        <v>45</v>
      </c>
      <c r="B79" t="s">
        <v>229</v>
      </c>
      <c r="C79" t="s">
        <v>230</v>
      </c>
      <c r="D79" s="9">
        <v>30658</v>
      </c>
      <c r="E79" s="8" t="s">
        <v>22</v>
      </c>
      <c r="F79" s="2" t="s">
        <v>23</v>
      </c>
      <c r="G79" s="4">
        <f t="shared" si="0"/>
        <v>21.98611111111111</v>
      </c>
      <c r="H79" s="11">
        <f t="shared" si="5"/>
        <v>21</v>
      </c>
      <c r="I79" s="5">
        <v>0.15796296296296297</v>
      </c>
    </row>
    <row r="80" spans="1:9" ht="12.75">
      <c r="A80" s="8">
        <f t="shared" si="2"/>
        <v>46</v>
      </c>
      <c r="B80" t="s">
        <v>172</v>
      </c>
      <c r="C80" t="s">
        <v>168</v>
      </c>
      <c r="D80" s="9">
        <v>35606</v>
      </c>
      <c r="E80" s="8" t="s">
        <v>22</v>
      </c>
      <c r="F80" s="2" t="s">
        <v>129</v>
      </c>
      <c r="G80" s="4">
        <f t="shared" si="0"/>
        <v>8.438888888888888</v>
      </c>
      <c r="H80" s="11">
        <f t="shared" si="5"/>
        <v>8</v>
      </c>
      <c r="I80" s="5">
        <v>0.1638425925925926</v>
      </c>
    </row>
    <row r="81" spans="1:9" ht="12.75">
      <c r="A81" s="8">
        <f t="shared" si="2"/>
        <v>47</v>
      </c>
      <c r="B81" t="s">
        <v>167</v>
      </c>
      <c r="C81" t="s">
        <v>168</v>
      </c>
      <c r="D81" s="9">
        <v>24191</v>
      </c>
      <c r="E81" s="8" t="s">
        <v>26</v>
      </c>
      <c r="F81" s="2" t="s">
        <v>27</v>
      </c>
      <c r="G81" s="4">
        <f t="shared" si="0"/>
        <v>39.68888888888889</v>
      </c>
      <c r="H81" s="11">
        <f t="shared" si="5"/>
        <v>39</v>
      </c>
      <c r="I81" s="5">
        <v>0.16386574074074076</v>
      </c>
    </row>
    <row r="82" spans="1:9" ht="12.75">
      <c r="A82" s="8">
        <f t="shared" si="2"/>
        <v>48</v>
      </c>
      <c r="B82" t="s">
        <v>213</v>
      </c>
      <c r="C82" t="s">
        <v>84</v>
      </c>
      <c r="D82" s="9">
        <v>26724</v>
      </c>
      <c r="E82" s="8" t="s">
        <v>22</v>
      </c>
      <c r="F82" s="2" t="s">
        <v>23</v>
      </c>
      <c r="G82" s="4">
        <f t="shared" si="0"/>
        <v>32.75555555555555</v>
      </c>
      <c r="H82" s="11">
        <f t="shared" si="5"/>
        <v>32</v>
      </c>
      <c r="I82" s="5">
        <v>0.1652662037037037</v>
      </c>
    </row>
    <row r="83" spans="1:9" ht="12.75">
      <c r="A83" s="8">
        <f t="shared" si="2"/>
        <v>49</v>
      </c>
      <c r="B83" t="s">
        <v>169</v>
      </c>
      <c r="C83" t="s">
        <v>170</v>
      </c>
      <c r="D83" s="9">
        <v>14265</v>
      </c>
      <c r="E83" s="8" t="s">
        <v>22</v>
      </c>
      <c r="F83" s="2" t="s">
        <v>71</v>
      </c>
      <c r="G83" s="4">
        <f t="shared" si="0"/>
        <v>66.86944444444444</v>
      </c>
      <c r="H83" s="11">
        <f t="shared" si="5"/>
        <v>66</v>
      </c>
      <c r="I83" s="5">
        <v>0.16528935185185187</v>
      </c>
    </row>
    <row r="84" spans="1:9" ht="12.75">
      <c r="A84" s="8">
        <f t="shared" si="2"/>
        <v>50</v>
      </c>
      <c r="B84" t="s">
        <v>249</v>
      </c>
      <c r="C84" t="s">
        <v>250</v>
      </c>
      <c r="D84" s="9">
        <v>26863</v>
      </c>
      <c r="E84" s="8" t="s">
        <v>22</v>
      </c>
      <c r="F84" s="2" t="s">
        <v>23</v>
      </c>
      <c r="G84" s="4">
        <f t="shared" si="0"/>
        <v>32.375</v>
      </c>
      <c r="H84" s="11">
        <f t="shared" si="5"/>
        <v>32</v>
      </c>
      <c r="I84" s="5">
        <v>0.16664351851851852</v>
      </c>
    </row>
    <row r="85" spans="1:9" ht="12.75">
      <c r="A85" s="8">
        <f t="shared" si="2"/>
        <v>51</v>
      </c>
      <c r="B85" t="s">
        <v>137</v>
      </c>
      <c r="C85" t="s">
        <v>138</v>
      </c>
      <c r="D85" s="9">
        <v>27143</v>
      </c>
      <c r="E85" s="9" t="s">
        <v>26</v>
      </c>
      <c r="F85" s="2" t="s">
        <v>27</v>
      </c>
      <c r="G85" s="4">
        <f t="shared" si="0"/>
        <v>31.608333333333334</v>
      </c>
      <c r="H85" s="11">
        <f t="shared" si="5"/>
        <v>31</v>
      </c>
      <c r="I85" s="5">
        <v>0.1673726851851852</v>
      </c>
    </row>
    <row r="86" spans="1:9" ht="12.75">
      <c r="A86" s="8">
        <f t="shared" si="2"/>
        <v>52</v>
      </c>
      <c r="B86" t="s">
        <v>140</v>
      </c>
      <c r="C86" t="s">
        <v>141</v>
      </c>
      <c r="D86" s="9">
        <v>27023</v>
      </c>
      <c r="E86" s="9" t="s">
        <v>26</v>
      </c>
      <c r="F86" s="2" t="s">
        <v>27</v>
      </c>
      <c r="G86" s="4">
        <f t="shared" si="0"/>
        <v>31.93888888888889</v>
      </c>
      <c r="H86" s="11">
        <f t="shared" si="5"/>
        <v>31</v>
      </c>
      <c r="I86" s="5">
        <v>0.16738425925925926</v>
      </c>
    </row>
    <row r="87" spans="1:9" ht="12.75">
      <c r="A87" s="8">
        <f t="shared" si="2"/>
        <v>53</v>
      </c>
      <c r="B87" t="s">
        <v>139</v>
      </c>
      <c r="C87" t="s">
        <v>138</v>
      </c>
      <c r="D87" s="9">
        <v>27060</v>
      </c>
      <c r="E87" s="9" t="s">
        <v>22</v>
      </c>
      <c r="F87" s="2" t="s">
        <v>23</v>
      </c>
      <c r="G87" s="4">
        <f t="shared" si="0"/>
        <v>31.841666666666665</v>
      </c>
      <c r="H87" s="11">
        <f t="shared" si="5"/>
        <v>31</v>
      </c>
      <c r="I87" s="5">
        <v>0.16739583333333333</v>
      </c>
    </row>
    <row r="88" spans="1:9" ht="12.75">
      <c r="A88" s="8">
        <f t="shared" si="2"/>
        <v>54</v>
      </c>
      <c r="B88" t="s">
        <v>157</v>
      </c>
      <c r="C88" t="s">
        <v>158</v>
      </c>
      <c r="D88" s="9">
        <v>22794</v>
      </c>
      <c r="E88" s="8" t="s">
        <v>22</v>
      </c>
      <c r="F88" s="2" t="s">
        <v>71</v>
      </c>
      <c r="G88" s="4">
        <f>DAYS360(D88,$D$1)/360</f>
        <v>43.513888888888886</v>
      </c>
      <c r="H88" s="11">
        <f t="shared" si="5"/>
        <v>43</v>
      </c>
      <c r="I88" s="5">
        <v>0.17254629629629628</v>
      </c>
    </row>
    <row r="89" spans="1:9" ht="12.75">
      <c r="A89" s="8">
        <f t="shared" si="2"/>
        <v>55</v>
      </c>
      <c r="B89" t="s">
        <v>147</v>
      </c>
      <c r="C89" t="s">
        <v>148</v>
      </c>
      <c r="D89" s="9">
        <v>33264</v>
      </c>
      <c r="E89" s="8" t="s">
        <v>22</v>
      </c>
      <c r="F89" s="2" t="s">
        <v>129</v>
      </c>
      <c r="G89" s="4">
        <f>DAYS360(D89,$D$1)/360</f>
        <v>14.852777777777778</v>
      </c>
      <c r="H89" s="11">
        <f t="shared" si="5"/>
        <v>14</v>
      </c>
      <c r="I89" s="5">
        <v>0.1738425925925926</v>
      </c>
    </row>
    <row r="90" spans="1:9" ht="12.75">
      <c r="A90" s="8">
        <f t="shared" si="2"/>
        <v>56</v>
      </c>
      <c r="B90" t="s">
        <v>143</v>
      </c>
      <c r="C90" t="s">
        <v>144</v>
      </c>
      <c r="D90" s="9">
        <v>25032</v>
      </c>
      <c r="E90" s="8" t="s">
        <v>22</v>
      </c>
      <c r="F90" s="2" t="s">
        <v>23</v>
      </c>
      <c r="G90" s="4">
        <f>DAYS360(D90,$D$1)/360</f>
        <v>37.388888888888886</v>
      </c>
      <c r="H90" s="11">
        <f t="shared" si="5"/>
        <v>37</v>
      </c>
      <c r="I90" s="5">
        <v>0.17688657407407407</v>
      </c>
    </row>
    <row r="91" spans="1:9" ht="12.75">
      <c r="A91" s="8">
        <f t="shared" si="2"/>
        <v>57</v>
      </c>
      <c r="B91" t="s">
        <v>234</v>
      </c>
      <c r="C91" t="s">
        <v>232</v>
      </c>
      <c r="D91" s="9">
        <v>31060</v>
      </c>
      <c r="E91" s="8" t="s">
        <v>22</v>
      </c>
      <c r="F91" s="2" t="s">
        <v>235</v>
      </c>
      <c r="G91" s="4">
        <f>DAYS360(D91,$D$1)/360</f>
        <v>20.88888888888889</v>
      </c>
      <c r="H91" s="11">
        <f t="shared" si="5"/>
        <v>20</v>
      </c>
      <c r="I91" s="5">
        <v>0.18847222222222224</v>
      </c>
    </row>
    <row r="92" spans="1:9" ht="12.75">
      <c r="A92" s="8">
        <f t="shared" si="2"/>
        <v>58</v>
      </c>
      <c r="B92" t="s">
        <v>256</v>
      </c>
      <c r="C92" t="s">
        <v>257</v>
      </c>
      <c r="D92" s="9">
        <v>20885</v>
      </c>
      <c r="E92" s="8" t="s">
        <v>22</v>
      </c>
      <c r="F92" s="2" t="s">
        <v>71</v>
      </c>
      <c r="G92" s="4">
        <f>DAYS360(D92,$D$1)/360</f>
        <v>48.74166666666667</v>
      </c>
      <c r="H92" s="11">
        <f t="shared" si="5"/>
        <v>48</v>
      </c>
      <c r="I92" s="5">
        <v>0.18914351851851852</v>
      </c>
    </row>
    <row r="93" spans="1:9" ht="12.75">
      <c r="A93" s="8"/>
      <c r="D93" s="9"/>
      <c r="F93" s="2"/>
      <c r="G93" s="4"/>
      <c r="H93" s="11"/>
      <c r="I93" s="5"/>
    </row>
    <row r="94" spans="1:9" ht="12.75">
      <c r="A94" s="8"/>
      <c r="D94" s="9"/>
      <c r="F94" s="2"/>
      <c r="G94" s="4"/>
      <c r="H94" s="11"/>
      <c r="I94" s="5"/>
    </row>
    <row r="96" ht="12.75">
      <c r="A96" s="10" t="s">
        <v>277</v>
      </c>
    </row>
    <row r="98" spans="2:9" ht="12.75">
      <c r="B98" t="s">
        <v>2</v>
      </c>
      <c r="C98" t="s">
        <v>3</v>
      </c>
      <c r="D98" s="8" t="s">
        <v>4</v>
      </c>
      <c r="E98" s="8" t="s">
        <v>18</v>
      </c>
      <c r="F98" t="s">
        <v>16</v>
      </c>
      <c r="G98" s="6" t="s">
        <v>7</v>
      </c>
      <c r="H98" s="40" t="s">
        <v>7</v>
      </c>
      <c r="I98" s="20" t="s">
        <v>10</v>
      </c>
    </row>
    <row r="101" spans="1:9" ht="12.75">
      <c r="A101" s="8">
        <f aca="true" t="shared" si="6" ref="A101:A158">1+A100</f>
        <v>1</v>
      </c>
      <c r="B101" t="s">
        <v>164</v>
      </c>
      <c r="C101" t="s">
        <v>165</v>
      </c>
      <c r="D101" s="9">
        <v>25961</v>
      </c>
      <c r="E101" s="8" t="s">
        <v>26</v>
      </c>
      <c r="F101" s="2" t="s">
        <v>27</v>
      </c>
      <c r="G101" s="4">
        <f aca="true" t="shared" si="7" ref="G101:G158">DAYS360(D101,$D$1)/360</f>
        <v>34.84722222222222</v>
      </c>
      <c r="H101" s="11">
        <f>ROUNDDOWN(G101,0)</f>
        <v>34</v>
      </c>
      <c r="I101" s="5">
        <v>0.10599537037037036</v>
      </c>
    </row>
    <row r="102" spans="1:9" ht="12.75">
      <c r="A102" s="8">
        <f t="shared" si="6"/>
        <v>2</v>
      </c>
      <c r="B102" t="s">
        <v>177</v>
      </c>
      <c r="C102" t="s">
        <v>125</v>
      </c>
      <c r="D102" s="9">
        <v>27289</v>
      </c>
      <c r="E102" s="8" t="s">
        <v>26</v>
      </c>
      <c r="F102" s="2" t="s">
        <v>27</v>
      </c>
      <c r="G102" s="4">
        <f aca="true" t="shared" si="8" ref="G102:G111">DAYS360(D102,$D$1)/360</f>
        <v>31.211111111111112</v>
      </c>
      <c r="H102" s="11">
        <f>ROUNDDOWN(G102,0)</f>
        <v>31</v>
      </c>
      <c r="I102" s="5">
        <v>0.11483796296296296</v>
      </c>
    </row>
    <row r="103" spans="1:9" ht="12.75">
      <c r="A103" s="8">
        <f t="shared" si="6"/>
        <v>3</v>
      </c>
      <c r="B103" t="s">
        <v>149</v>
      </c>
      <c r="C103" t="s">
        <v>150</v>
      </c>
      <c r="D103" s="9">
        <v>28425</v>
      </c>
      <c r="E103" s="8" t="s">
        <v>26</v>
      </c>
      <c r="F103" s="2" t="s">
        <v>27</v>
      </c>
      <c r="G103" s="4">
        <f t="shared" si="8"/>
        <v>28.1</v>
      </c>
      <c r="H103" s="11">
        <f>ROUNDDOWN(G103,0)</f>
        <v>28</v>
      </c>
      <c r="I103" s="5">
        <v>0.12046296296296295</v>
      </c>
    </row>
    <row r="104" spans="1:9" ht="12.75">
      <c r="A104" s="8">
        <f t="shared" si="6"/>
        <v>4</v>
      </c>
      <c r="B104" t="s">
        <v>224</v>
      </c>
      <c r="C104" t="s">
        <v>225</v>
      </c>
      <c r="D104" s="9">
        <v>29923</v>
      </c>
      <c r="E104" s="8" t="s">
        <v>26</v>
      </c>
      <c r="F104" s="2" t="s">
        <v>23</v>
      </c>
      <c r="G104" s="4">
        <f t="shared" si="8"/>
        <v>24</v>
      </c>
      <c r="H104" s="11">
        <f>ROUNDDOWN(G104,0)</f>
        <v>24</v>
      </c>
      <c r="I104" s="5">
        <v>0.13792824074074075</v>
      </c>
    </row>
    <row r="105" spans="1:9" ht="12.75">
      <c r="A105" s="8">
        <f t="shared" si="6"/>
        <v>5</v>
      </c>
      <c r="B105" t="s">
        <v>60</v>
      </c>
      <c r="C105" t="s">
        <v>61</v>
      </c>
      <c r="D105" s="9" t="s">
        <v>266</v>
      </c>
      <c r="E105" s="9" t="s">
        <v>26</v>
      </c>
      <c r="F105" s="2" t="s">
        <v>268</v>
      </c>
      <c r="G105" s="4" t="e">
        <f t="shared" si="8"/>
        <v>#VALUE!</v>
      </c>
      <c r="H105" s="11" t="s">
        <v>266</v>
      </c>
      <c r="I105" s="5">
        <v>0.1504398148148148</v>
      </c>
    </row>
    <row r="106" spans="1:9" ht="12.75">
      <c r="A106" s="8">
        <f t="shared" si="6"/>
        <v>6</v>
      </c>
      <c r="B106" t="s">
        <v>167</v>
      </c>
      <c r="C106" t="s">
        <v>168</v>
      </c>
      <c r="D106" s="9">
        <v>24191</v>
      </c>
      <c r="E106" s="8" t="s">
        <v>26</v>
      </c>
      <c r="F106" s="2" t="s">
        <v>27</v>
      </c>
      <c r="G106" s="4">
        <f t="shared" si="8"/>
        <v>39.68888888888889</v>
      </c>
      <c r="H106" s="11">
        <f aca="true" t="shared" si="9" ref="H106:H118">ROUNDDOWN(G106,0)</f>
        <v>39</v>
      </c>
      <c r="I106" s="5">
        <v>0.16386574074074076</v>
      </c>
    </row>
    <row r="107" spans="1:9" ht="12.75">
      <c r="A107" s="8">
        <f t="shared" si="6"/>
        <v>7</v>
      </c>
      <c r="B107" t="s">
        <v>137</v>
      </c>
      <c r="C107" t="s">
        <v>138</v>
      </c>
      <c r="D107" s="9">
        <v>27143</v>
      </c>
      <c r="E107" s="9" t="s">
        <v>26</v>
      </c>
      <c r="F107" s="2" t="s">
        <v>27</v>
      </c>
      <c r="G107" s="4">
        <f t="shared" si="8"/>
        <v>31.608333333333334</v>
      </c>
      <c r="H107" s="11">
        <f t="shared" si="9"/>
        <v>31</v>
      </c>
      <c r="I107" s="5">
        <v>0.1673726851851852</v>
      </c>
    </row>
    <row r="108" spans="1:9" ht="12.75">
      <c r="A108" s="8">
        <f t="shared" si="6"/>
        <v>8</v>
      </c>
      <c r="B108" t="s">
        <v>140</v>
      </c>
      <c r="C108" t="s">
        <v>141</v>
      </c>
      <c r="D108" s="9">
        <v>27023</v>
      </c>
      <c r="E108" s="9" t="s">
        <v>26</v>
      </c>
      <c r="F108" s="2" t="s">
        <v>27</v>
      </c>
      <c r="G108" s="4">
        <f t="shared" si="8"/>
        <v>31.93888888888889</v>
      </c>
      <c r="H108" s="11">
        <f t="shared" si="9"/>
        <v>31</v>
      </c>
      <c r="I108" s="5">
        <v>0.16738425925925926</v>
      </c>
    </row>
    <row r="109" spans="1:9" ht="12.75">
      <c r="A109" s="8">
        <v>1</v>
      </c>
      <c r="B109" t="s">
        <v>247</v>
      </c>
      <c r="C109" t="s">
        <v>248</v>
      </c>
      <c r="D109" s="9">
        <v>30859</v>
      </c>
      <c r="E109" s="8" t="s">
        <v>22</v>
      </c>
      <c r="F109" s="2" t="s">
        <v>23</v>
      </c>
      <c r="G109" s="4">
        <f t="shared" si="8"/>
        <v>21.43611111111111</v>
      </c>
      <c r="H109" s="11">
        <f t="shared" si="9"/>
        <v>21</v>
      </c>
      <c r="I109" s="5">
        <v>0.08646990740740741</v>
      </c>
    </row>
    <row r="110" spans="1:9" ht="12.75">
      <c r="A110" s="8">
        <f t="shared" si="6"/>
        <v>2</v>
      </c>
      <c r="B110" t="s">
        <v>174</v>
      </c>
      <c r="C110" t="s">
        <v>84</v>
      </c>
      <c r="D110" s="9">
        <v>29952</v>
      </c>
      <c r="E110" s="8" t="s">
        <v>22</v>
      </c>
      <c r="F110" s="2" t="s">
        <v>23</v>
      </c>
      <c r="G110" s="4">
        <f t="shared" si="8"/>
        <v>23.92222222222222</v>
      </c>
      <c r="H110" s="11">
        <f t="shared" si="9"/>
        <v>23</v>
      </c>
      <c r="I110" s="5">
        <v>0.09090277777777778</v>
      </c>
    </row>
    <row r="111" spans="1:9" ht="12.75">
      <c r="A111" s="8">
        <f t="shared" si="6"/>
        <v>3</v>
      </c>
      <c r="B111" t="s">
        <v>211</v>
      </c>
      <c r="C111" t="s">
        <v>212</v>
      </c>
      <c r="D111" s="9">
        <v>32342</v>
      </c>
      <c r="E111" s="8" t="s">
        <v>22</v>
      </c>
      <c r="F111" s="2" t="s">
        <v>129</v>
      </c>
      <c r="G111" s="4">
        <f t="shared" si="8"/>
        <v>17.375</v>
      </c>
      <c r="H111" s="11">
        <f t="shared" si="9"/>
        <v>17</v>
      </c>
      <c r="I111" s="5">
        <v>0.09303240740740741</v>
      </c>
    </row>
    <row r="112" spans="1:9" ht="12.75">
      <c r="A112" s="8">
        <f t="shared" si="6"/>
        <v>4</v>
      </c>
      <c r="B112" t="s">
        <v>219</v>
      </c>
      <c r="C112" t="s">
        <v>269</v>
      </c>
      <c r="D112" s="9">
        <v>20922</v>
      </c>
      <c r="E112" s="8" t="s">
        <v>22</v>
      </c>
      <c r="F112" s="2" t="s">
        <v>71</v>
      </c>
      <c r="G112" s="4">
        <f t="shared" si="7"/>
        <v>48.641666666666666</v>
      </c>
      <c r="H112" s="11">
        <f t="shared" si="9"/>
        <v>48</v>
      </c>
      <c r="I112" s="5">
        <v>0.09900462962962964</v>
      </c>
    </row>
    <row r="113" spans="1:9" ht="12.75">
      <c r="A113" s="8">
        <f t="shared" si="6"/>
        <v>5</v>
      </c>
      <c r="B113" t="s">
        <v>244</v>
      </c>
      <c r="D113" s="9">
        <v>28234</v>
      </c>
      <c r="E113" s="8" t="s">
        <v>22</v>
      </c>
      <c r="F113" s="2" t="s">
        <v>23</v>
      </c>
      <c r="G113" s="4">
        <f t="shared" si="7"/>
        <v>28.622222222222224</v>
      </c>
      <c r="H113" s="11">
        <f t="shared" si="9"/>
        <v>28</v>
      </c>
      <c r="I113" s="5">
        <v>0.09908564814814814</v>
      </c>
    </row>
    <row r="114" spans="1:9" ht="12.75">
      <c r="A114" s="8">
        <f t="shared" si="6"/>
        <v>6</v>
      </c>
      <c r="B114" t="s">
        <v>132</v>
      </c>
      <c r="C114" t="s">
        <v>142</v>
      </c>
      <c r="D114" s="9">
        <v>29285</v>
      </c>
      <c r="E114" s="8" t="s">
        <v>22</v>
      </c>
      <c r="F114" s="2" t="s">
        <v>23</v>
      </c>
      <c r="G114" s="4">
        <f t="shared" si="7"/>
        <v>25.744444444444444</v>
      </c>
      <c r="H114" s="11">
        <f t="shared" si="9"/>
        <v>25</v>
      </c>
      <c r="I114" s="5">
        <v>0.09972222222222223</v>
      </c>
    </row>
    <row r="115" spans="1:9" ht="12.75">
      <c r="A115" s="8">
        <f t="shared" si="6"/>
        <v>7</v>
      </c>
      <c r="B115" t="s">
        <v>245</v>
      </c>
      <c r="C115" t="s">
        <v>246</v>
      </c>
      <c r="D115" s="9">
        <v>31524</v>
      </c>
      <c r="E115" s="8" t="s">
        <v>22</v>
      </c>
      <c r="F115" s="2" t="s">
        <v>23</v>
      </c>
      <c r="G115" s="4">
        <f t="shared" si="7"/>
        <v>19.613888888888887</v>
      </c>
      <c r="H115" s="11">
        <f t="shared" si="9"/>
        <v>19</v>
      </c>
      <c r="I115" s="5">
        <v>0.10072916666666666</v>
      </c>
    </row>
    <row r="116" spans="1:9" ht="12.75">
      <c r="A116" s="8">
        <f t="shared" si="6"/>
        <v>8</v>
      </c>
      <c r="B116" t="s">
        <v>222</v>
      </c>
      <c r="C116" t="s">
        <v>223</v>
      </c>
      <c r="D116" s="9">
        <v>26430</v>
      </c>
      <c r="E116" s="8" t="s">
        <v>22</v>
      </c>
      <c r="F116" s="2" t="s">
        <v>23</v>
      </c>
      <c r="G116" s="4">
        <f t="shared" si="7"/>
        <v>33.56111111111111</v>
      </c>
      <c r="H116" s="11">
        <f t="shared" si="9"/>
        <v>33</v>
      </c>
      <c r="I116" s="5">
        <v>0.10078703703703702</v>
      </c>
    </row>
    <row r="117" spans="1:9" ht="12.75">
      <c r="A117" s="8">
        <f t="shared" si="6"/>
        <v>9</v>
      </c>
      <c r="B117" t="s">
        <v>171</v>
      </c>
      <c r="C117" t="s">
        <v>168</v>
      </c>
      <c r="D117" s="9">
        <v>24119</v>
      </c>
      <c r="E117" s="8" t="s">
        <v>22</v>
      </c>
      <c r="F117" s="2" t="s">
        <v>23</v>
      </c>
      <c r="G117" s="4">
        <f t="shared" si="7"/>
        <v>39.891666666666666</v>
      </c>
      <c r="H117" s="11">
        <f t="shared" si="9"/>
        <v>39</v>
      </c>
      <c r="I117" s="5">
        <v>0.10194444444444445</v>
      </c>
    </row>
    <row r="118" spans="1:9" ht="12.75">
      <c r="A118" s="8">
        <f t="shared" si="6"/>
        <v>10</v>
      </c>
      <c r="B118" t="s">
        <v>260</v>
      </c>
      <c r="C118" t="s">
        <v>261</v>
      </c>
      <c r="D118" s="9">
        <v>27094</v>
      </c>
      <c r="E118" s="8" t="s">
        <v>22</v>
      </c>
      <c r="F118" s="2" t="s">
        <v>23</v>
      </c>
      <c r="G118" s="4">
        <f t="shared" si="7"/>
        <v>31.741666666666667</v>
      </c>
      <c r="H118" s="11">
        <f t="shared" si="9"/>
        <v>31</v>
      </c>
      <c r="I118" s="5">
        <v>0.10432870370370372</v>
      </c>
    </row>
    <row r="119" spans="1:9" ht="12.75">
      <c r="A119" s="8">
        <f t="shared" si="6"/>
        <v>11</v>
      </c>
      <c r="B119" t="s">
        <v>228</v>
      </c>
      <c r="C119" t="s">
        <v>223</v>
      </c>
      <c r="D119" s="9"/>
      <c r="E119" s="8" t="s">
        <v>22</v>
      </c>
      <c r="F119" s="2" t="s">
        <v>267</v>
      </c>
      <c r="G119" s="41" t="s">
        <v>266</v>
      </c>
      <c r="H119" s="11" t="s">
        <v>266</v>
      </c>
      <c r="I119" s="5">
        <v>0.10490740740740741</v>
      </c>
    </row>
    <row r="120" spans="1:9" ht="12.75">
      <c r="A120" s="8">
        <f t="shared" si="6"/>
        <v>12</v>
      </c>
      <c r="B120" t="s">
        <v>258</v>
      </c>
      <c r="C120" t="s">
        <v>259</v>
      </c>
      <c r="D120" s="9">
        <v>24501</v>
      </c>
      <c r="E120" s="8" t="s">
        <v>22</v>
      </c>
      <c r="F120" s="2" t="s">
        <v>23</v>
      </c>
      <c r="G120" s="4">
        <f t="shared" si="7"/>
        <v>38.84444444444444</v>
      </c>
      <c r="H120" s="11">
        <f aca="true" t="shared" si="10" ref="H120:H134">ROUNDDOWN(G120,0)</f>
        <v>38</v>
      </c>
      <c r="I120" s="5">
        <v>0.10520833333333333</v>
      </c>
    </row>
    <row r="121" spans="1:9" ht="12.75">
      <c r="A121" s="8">
        <f t="shared" si="6"/>
        <v>13</v>
      </c>
      <c r="B121" t="s">
        <v>166</v>
      </c>
      <c r="C121" t="s">
        <v>165</v>
      </c>
      <c r="D121" s="9">
        <v>25359</v>
      </c>
      <c r="E121" s="8" t="s">
        <v>22</v>
      </c>
      <c r="F121" s="2" t="s">
        <v>23</v>
      </c>
      <c r="G121" s="4">
        <f t="shared" si="7"/>
        <v>36.49444444444445</v>
      </c>
      <c r="H121" s="11">
        <f t="shared" si="10"/>
        <v>36</v>
      </c>
      <c r="I121" s="5">
        <v>0.10605324074074074</v>
      </c>
    </row>
    <row r="122" spans="1:9" ht="12.75">
      <c r="A122" s="8">
        <f t="shared" si="6"/>
        <v>14</v>
      </c>
      <c r="B122" t="s">
        <v>103</v>
      </c>
      <c r="C122" t="s">
        <v>163</v>
      </c>
      <c r="D122" s="9">
        <v>25784</v>
      </c>
      <c r="E122" s="8" t="s">
        <v>22</v>
      </c>
      <c r="F122" s="2" t="s">
        <v>23</v>
      </c>
      <c r="G122" s="4">
        <f t="shared" si="7"/>
        <v>35.330555555555556</v>
      </c>
      <c r="H122" s="11">
        <f t="shared" si="10"/>
        <v>35</v>
      </c>
      <c r="I122" s="5">
        <v>0.10607638888888889</v>
      </c>
    </row>
    <row r="123" spans="1:9" ht="12.75">
      <c r="A123" s="8">
        <f t="shared" si="6"/>
        <v>15</v>
      </c>
      <c r="B123" t="s">
        <v>214</v>
      </c>
      <c r="C123" t="s">
        <v>215</v>
      </c>
      <c r="D123" s="9">
        <v>21777</v>
      </c>
      <c r="E123" s="8" t="s">
        <v>22</v>
      </c>
      <c r="F123" s="2" t="s">
        <v>71</v>
      </c>
      <c r="G123" s="4">
        <f t="shared" si="7"/>
        <v>46.3</v>
      </c>
      <c r="H123" s="11">
        <f t="shared" si="10"/>
        <v>46</v>
      </c>
      <c r="I123" s="5">
        <v>0.10660879629629628</v>
      </c>
    </row>
    <row r="124" spans="1:9" ht="12.75">
      <c r="A124" s="8">
        <f t="shared" si="6"/>
        <v>16</v>
      </c>
      <c r="B124" t="s">
        <v>147</v>
      </c>
      <c r="C124" t="s">
        <v>153</v>
      </c>
      <c r="D124" s="9">
        <v>23086</v>
      </c>
      <c r="E124" s="8" t="s">
        <v>22</v>
      </c>
      <c r="F124" s="2" t="s">
        <v>71</v>
      </c>
      <c r="G124" s="4">
        <f t="shared" si="7"/>
        <v>42.71388888888889</v>
      </c>
      <c r="H124" s="11">
        <f t="shared" si="10"/>
        <v>42</v>
      </c>
      <c r="I124" s="5">
        <v>0.10880787037037037</v>
      </c>
    </row>
    <row r="125" spans="1:9" ht="12.75">
      <c r="A125" s="8">
        <f t="shared" si="6"/>
        <v>17</v>
      </c>
      <c r="B125" t="s">
        <v>221</v>
      </c>
      <c r="C125" t="s">
        <v>84</v>
      </c>
      <c r="D125" s="9">
        <v>24929</v>
      </c>
      <c r="E125" s="8" t="s">
        <v>22</v>
      </c>
      <c r="F125" s="2" t="s">
        <v>23</v>
      </c>
      <c r="G125" s="4">
        <f t="shared" si="7"/>
        <v>37.672222222222224</v>
      </c>
      <c r="H125" s="11">
        <f t="shared" si="10"/>
        <v>37</v>
      </c>
      <c r="I125" s="5">
        <v>0.10887731481481482</v>
      </c>
    </row>
    <row r="126" spans="1:9" ht="12.75">
      <c r="A126" s="8">
        <f t="shared" si="6"/>
        <v>18</v>
      </c>
      <c r="B126" t="s">
        <v>53</v>
      </c>
      <c r="C126" t="s">
        <v>146</v>
      </c>
      <c r="D126" s="9">
        <v>31409</v>
      </c>
      <c r="E126" s="8" t="s">
        <v>22</v>
      </c>
      <c r="F126" s="2" t="s">
        <v>23</v>
      </c>
      <c r="G126" s="4">
        <f t="shared" si="7"/>
        <v>19.930555555555557</v>
      </c>
      <c r="H126" s="11">
        <f t="shared" si="10"/>
        <v>19</v>
      </c>
      <c r="I126" s="5">
        <v>0.11302083333333333</v>
      </c>
    </row>
    <row r="127" spans="1:9" ht="12.75">
      <c r="A127" s="8">
        <f t="shared" si="6"/>
        <v>19</v>
      </c>
      <c r="B127" t="s">
        <v>241</v>
      </c>
      <c r="C127" t="s">
        <v>242</v>
      </c>
      <c r="D127" s="9">
        <v>29947</v>
      </c>
      <c r="E127" s="8" t="s">
        <v>22</v>
      </c>
      <c r="F127" s="2" t="s">
        <v>23</v>
      </c>
      <c r="G127" s="4">
        <f t="shared" si="7"/>
        <v>23.933333333333334</v>
      </c>
      <c r="H127" s="11">
        <f t="shared" si="10"/>
        <v>23</v>
      </c>
      <c r="I127" s="5">
        <v>0.1170486111111111</v>
      </c>
    </row>
    <row r="128" spans="1:9" ht="12.75">
      <c r="A128" s="8">
        <f t="shared" si="6"/>
        <v>20</v>
      </c>
      <c r="B128" t="s">
        <v>252</v>
      </c>
      <c r="C128" t="s">
        <v>253</v>
      </c>
      <c r="D128" s="9">
        <v>26727</v>
      </c>
      <c r="E128" s="8" t="s">
        <v>22</v>
      </c>
      <c r="F128" s="2" t="s">
        <v>23</v>
      </c>
      <c r="G128" s="4">
        <f t="shared" si="7"/>
        <v>32.74722222222222</v>
      </c>
      <c r="H128" s="11">
        <f t="shared" si="10"/>
        <v>32</v>
      </c>
      <c r="I128" s="5">
        <v>0.11731481481481482</v>
      </c>
    </row>
    <row r="129" spans="1:9" ht="12.75">
      <c r="A129" s="8">
        <f t="shared" si="6"/>
        <v>21</v>
      </c>
      <c r="B129" t="s">
        <v>151</v>
      </c>
      <c r="C129" t="s">
        <v>152</v>
      </c>
      <c r="D129" s="9">
        <v>25288</v>
      </c>
      <c r="E129" s="8" t="s">
        <v>22</v>
      </c>
      <c r="F129" s="2" t="s">
        <v>23</v>
      </c>
      <c r="G129" s="4">
        <f t="shared" si="7"/>
        <v>36.68611111111111</v>
      </c>
      <c r="H129" s="11">
        <f t="shared" si="10"/>
        <v>36</v>
      </c>
      <c r="I129" s="5">
        <v>0.11872685185185185</v>
      </c>
    </row>
    <row r="130" spans="1:9" ht="12.75">
      <c r="A130" s="8">
        <f t="shared" si="6"/>
        <v>22</v>
      </c>
      <c r="B130" t="s">
        <v>172</v>
      </c>
      <c r="C130" t="s">
        <v>218</v>
      </c>
      <c r="D130" s="9">
        <v>33194</v>
      </c>
      <c r="E130" s="8" t="s">
        <v>22</v>
      </c>
      <c r="F130" s="2" t="s">
        <v>129</v>
      </c>
      <c r="G130" s="4">
        <f t="shared" si="7"/>
        <v>15.044444444444444</v>
      </c>
      <c r="H130" s="11">
        <f t="shared" si="10"/>
        <v>15</v>
      </c>
      <c r="I130" s="5">
        <v>0.11895833333333333</v>
      </c>
    </row>
    <row r="131" spans="1:9" ht="12.75">
      <c r="A131" s="8">
        <f t="shared" si="6"/>
        <v>23</v>
      </c>
      <c r="B131" t="s">
        <v>217</v>
      </c>
      <c r="C131" t="s">
        <v>238</v>
      </c>
      <c r="D131" s="9">
        <v>20407</v>
      </c>
      <c r="E131" s="8" t="s">
        <v>22</v>
      </c>
      <c r="F131" s="2" t="s">
        <v>71</v>
      </c>
      <c r="G131" s="4">
        <f t="shared" si="7"/>
        <v>50.05277777777778</v>
      </c>
      <c r="H131" s="11">
        <f t="shared" si="10"/>
        <v>50</v>
      </c>
      <c r="I131" s="5">
        <v>0.11967592592592592</v>
      </c>
    </row>
    <row r="132" spans="1:9" ht="12.75">
      <c r="A132" s="8">
        <f t="shared" si="6"/>
        <v>24</v>
      </c>
      <c r="B132" t="s">
        <v>254</v>
      </c>
      <c r="C132" t="s">
        <v>255</v>
      </c>
      <c r="D132" s="9">
        <v>26865</v>
      </c>
      <c r="E132" s="8" t="s">
        <v>22</v>
      </c>
      <c r="F132" s="2" t="s">
        <v>23</v>
      </c>
      <c r="G132" s="4">
        <f t="shared" si="7"/>
        <v>32.36944444444445</v>
      </c>
      <c r="H132" s="11">
        <f t="shared" si="10"/>
        <v>32</v>
      </c>
      <c r="I132" s="5">
        <v>0.12141203703703703</v>
      </c>
    </row>
    <row r="133" spans="1:9" ht="12.75">
      <c r="A133" s="8">
        <f t="shared" si="6"/>
        <v>25</v>
      </c>
      <c r="B133" t="s">
        <v>166</v>
      </c>
      <c r="C133" t="s">
        <v>251</v>
      </c>
      <c r="D133" s="9">
        <v>31119</v>
      </c>
      <c r="E133" s="8" t="s">
        <v>22</v>
      </c>
      <c r="F133" s="2" t="s">
        <v>23</v>
      </c>
      <c r="G133" s="4">
        <f t="shared" si="7"/>
        <v>20.72222222222222</v>
      </c>
      <c r="H133" s="11">
        <f t="shared" si="10"/>
        <v>20</v>
      </c>
      <c r="I133" s="5">
        <v>0.12372685185185185</v>
      </c>
    </row>
    <row r="134" spans="1:9" ht="12.75">
      <c r="A134" s="8">
        <f t="shared" si="6"/>
        <v>26</v>
      </c>
      <c r="B134" t="s">
        <v>143</v>
      </c>
      <c r="C134" t="s">
        <v>243</v>
      </c>
      <c r="D134" s="9">
        <v>29500</v>
      </c>
      <c r="E134" s="8" t="s">
        <v>22</v>
      </c>
      <c r="F134" s="2" t="s">
        <v>23</v>
      </c>
      <c r="G134" s="4">
        <f t="shared" si="7"/>
        <v>25.158333333333335</v>
      </c>
      <c r="H134" s="11">
        <f t="shared" si="10"/>
        <v>25</v>
      </c>
      <c r="I134" s="5">
        <v>0.1246875</v>
      </c>
    </row>
    <row r="135" spans="1:9" ht="12.75">
      <c r="A135" s="8">
        <f t="shared" si="6"/>
        <v>27</v>
      </c>
      <c r="B135" t="s">
        <v>226</v>
      </c>
      <c r="C135" t="s">
        <v>227</v>
      </c>
      <c r="D135" s="9"/>
      <c r="E135" s="8" t="s">
        <v>22</v>
      </c>
      <c r="F135" s="2" t="s">
        <v>267</v>
      </c>
      <c r="G135" s="4">
        <f t="shared" si="7"/>
        <v>105.925</v>
      </c>
      <c r="H135" s="11" t="s">
        <v>266</v>
      </c>
      <c r="I135" s="5">
        <v>0.12626157407407407</v>
      </c>
    </row>
    <row r="136" spans="1:9" ht="12.75">
      <c r="A136" s="8">
        <f t="shared" si="6"/>
        <v>28</v>
      </c>
      <c r="B136" t="s">
        <v>161</v>
      </c>
      <c r="C136" t="s">
        <v>162</v>
      </c>
      <c r="D136" s="9">
        <v>25047</v>
      </c>
      <c r="E136" s="8" t="s">
        <v>22</v>
      </c>
      <c r="F136" s="2" t="s">
        <v>23</v>
      </c>
      <c r="G136" s="4">
        <f t="shared" si="7"/>
        <v>37.34722222222222</v>
      </c>
      <c r="H136" s="11">
        <f aca="true" t="shared" si="11" ref="H136:H158">ROUNDDOWN(G136,0)</f>
        <v>37</v>
      </c>
      <c r="I136" s="5">
        <v>0.12712962962962962</v>
      </c>
    </row>
    <row r="137" spans="1:9" ht="12.75">
      <c r="A137" s="8">
        <f t="shared" si="6"/>
        <v>29</v>
      </c>
      <c r="B137" t="s">
        <v>159</v>
      </c>
      <c r="C137" t="s">
        <v>160</v>
      </c>
      <c r="D137" s="9">
        <v>24421</v>
      </c>
      <c r="E137" s="8" t="s">
        <v>22</v>
      </c>
      <c r="F137" s="2" t="s">
        <v>23</v>
      </c>
      <c r="G137" s="4">
        <f t="shared" si="7"/>
        <v>39.06388888888889</v>
      </c>
      <c r="H137" s="11">
        <f t="shared" si="11"/>
        <v>39</v>
      </c>
      <c r="I137" s="5">
        <v>0.12810185185185186</v>
      </c>
    </row>
    <row r="138" spans="1:9" ht="12.75">
      <c r="A138" s="8">
        <f t="shared" si="6"/>
        <v>30</v>
      </c>
      <c r="B138" t="s">
        <v>83</v>
      </c>
      <c r="C138" t="s">
        <v>84</v>
      </c>
      <c r="D138" s="9">
        <v>32440</v>
      </c>
      <c r="E138" s="8" t="s">
        <v>22</v>
      </c>
      <c r="F138" s="2" t="s">
        <v>129</v>
      </c>
      <c r="G138" s="4">
        <f t="shared" si="7"/>
        <v>17.108333333333334</v>
      </c>
      <c r="H138" s="11">
        <f t="shared" si="11"/>
        <v>17</v>
      </c>
      <c r="I138" s="5">
        <v>0.13153935185185187</v>
      </c>
    </row>
    <row r="139" spans="1:9" ht="12.75">
      <c r="A139" s="8">
        <f t="shared" si="6"/>
        <v>31</v>
      </c>
      <c r="B139" t="s">
        <v>130</v>
      </c>
      <c r="C139" t="s">
        <v>131</v>
      </c>
      <c r="D139" s="9">
        <v>27923</v>
      </c>
      <c r="E139" s="9" t="s">
        <v>22</v>
      </c>
      <c r="F139" s="2" t="s">
        <v>23</v>
      </c>
      <c r="G139" s="4">
        <f t="shared" si="7"/>
        <v>29.475</v>
      </c>
      <c r="H139" s="11">
        <f t="shared" si="11"/>
        <v>29</v>
      </c>
      <c r="I139" s="5">
        <v>0.1316550925925926</v>
      </c>
    </row>
    <row r="140" spans="1:9" ht="12.75">
      <c r="A140" s="8">
        <f t="shared" si="6"/>
        <v>32</v>
      </c>
      <c r="B140" t="s">
        <v>128</v>
      </c>
      <c r="C140" t="s">
        <v>84</v>
      </c>
      <c r="D140" s="9">
        <v>32335</v>
      </c>
      <c r="E140" s="9" t="s">
        <v>22</v>
      </c>
      <c r="F140" s="2" t="s">
        <v>129</v>
      </c>
      <c r="G140" s="4">
        <f t="shared" si="7"/>
        <v>17.394444444444446</v>
      </c>
      <c r="H140" s="11">
        <f t="shared" si="11"/>
        <v>17</v>
      </c>
      <c r="I140" s="5">
        <v>0.13587962962962963</v>
      </c>
    </row>
    <row r="141" spans="1:9" ht="12.75">
      <c r="A141" s="8">
        <f t="shared" si="6"/>
        <v>33</v>
      </c>
      <c r="B141" t="s">
        <v>221</v>
      </c>
      <c r="C141" t="s">
        <v>264</v>
      </c>
      <c r="D141" s="9">
        <v>24444</v>
      </c>
      <c r="E141" s="8" t="s">
        <v>22</v>
      </c>
      <c r="F141" s="2" t="s">
        <v>23</v>
      </c>
      <c r="G141" s="4">
        <f t="shared" si="7"/>
        <v>39</v>
      </c>
      <c r="H141" s="11">
        <f t="shared" si="11"/>
        <v>39</v>
      </c>
      <c r="I141" s="5">
        <v>0.14372685185185186</v>
      </c>
    </row>
    <row r="142" spans="1:9" ht="12.75">
      <c r="A142" s="8">
        <f t="shared" si="6"/>
        <v>34</v>
      </c>
      <c r="B142" t="s">
        <v>216</v>
      </c>
      <c r="C142" t="s">
        <v>217</v>
      </c>
      <c r="D142" s="9">
        <v>34529</v>
      </c>
      <c r="E142" s="8" t="s">
        <v>22</v>
      </c>
      <c r="F142" s="2" t="s">
        <v>129</v>
      </c>
      <c r="G142" s="4">
        <f t="shared" si="7"/>
        <v>11.386111111111111</v>
      </c>
      <c r="H142" s="11">
        <f t="shared" si="11"/>
        <v>11</v>
      </c>
      <c r="I142" s="5">
        <v>0.14413194444444444</v>
      </c>
    </row>
    <row r="143" spans="1:9" ht="12.75">
      <c r="A143" s="8">
        <f t="shared" si="6"/>
        <v>35</v>
      </c>
      <c r="B143" t="s">
        <v>173</v>
      </c>
      <c r="C143" t="s">
        <v>84</v>
      </c>
      <c r="D143" s="9">
        <v>23906</v>
      </c>
      <c r="E143" s="8" t="s">
        <v>22</v>
      </c>
      <c r="F143" s="2" t="s">
        <v>71</v>
      </c>
      <c r="G143" s="4">
        <f t="shared" si="7"/>
        <v>40.47222222222222</v>
      </c>
      <c r="H143" s="11">
        <f t="shared" si="11"/>
        <v>40</v>
      </c>
      <c r="I143" s="5">
        <v>0.14594907407407406</v>
      </c>
    </row>
    <row r="144" spans="1:9" ht="12.75">
      <c r="A144" s="8">
        <f t="shared" si="6"/>
        <v>36</v>
      </c>
      <c r="B144" t="s">
        <v>233</v>
      </c>
      <c r="C144" t="s">
        <v>232</v>
      </c>
      <c r="D144" s="9">
        <v>32504</v>
      </c>
      <c r="E144" s="8" t="s">
        <v>22</v>
      </c>
      <c r="F144" s="2" t="s">
        <v>129</v>
      </c>
      <c r="G144" s="4">
        <f t="shared" si="7"/>
        <v>16.933333333333334</v>
      </c>
      <c r="H144" s="11">
        <f t="shared" si="11"/>
        <v>16</v>
      </c>
      <c r="I144" s="5">
        <v>0.1577314814814815</v>
      </c>
    </row>
    <row r="145" spans="1:9" ht="12.75">
      <c r="A145" s="8">
        <f t="shared" si="6"/>
        <v>37</v>
      </c>
      <c r="B145" t="s">
        <v>132</v>
      </c>
      <c r="C145" t="s">
        <v>133</v>
      </c>
      <c r="D145" s="9">
        <v>34598</v>
      </c>
      <c r="E145" s="9" t="s">
        <v>22</v>
      </c>
      <c r="F145" s="2" t="s">
        <v>129</v>
      </c>
      <c r="G145" s="4">
        <f t="shared" si="7"/>
        <v>11.2</v>
      </c>
      <c r="H145" s="11">
        <f t="shared" si="11"/>
        <v>11</v>
      </c>
      <c r="I145" s="5">
        <v>0.15775462962962963</v>
      </c>
    </row>
    <row r="146" spans="1:9" ht="12.75">
      <c r="A146" s="8">
        <f t="shared" si="6"/>
        <v>38</v>
      </c>
      <c r="B146" t="s">
        <v>236</v>
      </c>
      <c r="C146" t="s">
        <v>232</v>
      </c>
      <c r="D146" s="9">
        <v>30626</v>
      </c>
      <c r="E146" s="8" t="s">
        <v>22</v>
      </c>
      <c r="F146" s="2" t="s">
        <v>23</v>
      </c>
      <c r="G146" s="4">
        <f t="shared" si="7"/>
        <v>22.075</v>
      </c>
      <c r="H146" s="11">
        <f t="shared" si="11"/>
        <v>22</v>
      </c>
      <c r="I146" s="5">
        <v>0.15778935185185186</v>
      </c>
    </row>
    <row r="147" spans="1:9" ht="12.75">
      <c r="A147" s="8">
        <f t="shared" si="6"/>
        <v>39</v>
      </c>
      <c r="B147" t="s">
        <v>231</v>
      </c>
      <c r="C147" t="s">
        <v>232</v>
      </c>
      <c r="D147" s="9">
        <v>21433</v>
      </c>
      <c r="E147" s="8" t="s">
        <v>22</v>
      </c>
      <c r="F147" s="2" t="s">
        <v>71</v>
      </c>
      <c r="G147" s="4">
        <f t="shared" si="7"/>
        <v>47.24444444444445</v>
      </c>
      <c r="H147" s="11">
        <f t="shared" si="11"/>
        <v>47</v>
      </c>
      <c r="I147" s="5">
        <v>0.15784722222222222</v>
      </c>
    </row>
    <row r="148" spans="1:9" ht="12.75">
      <c r="A148" s="8">
        <f t="shared" si="6"/>
        <v>40</v>
      </c>
      <c r="B148" t="s">
        <v>229</v>
      </c>
      <c r="C148" t="s">
        <v>230</v>
      </c>
      <c r="D148" s="9">
        <v>30658</v>
      </c>
      <c r="E148" s="8" t="s">
        <v>22</v>
      </c>
      <c r="F148" s="2" t="s">
        <v>23</v>
      </c>
      <c r="G148" s="4">
        <f t="shared" si="7"/>
        <v>21.98611111111111</v>
      </c>
      <c r="H148" s="11">
        <f t="shared" si="11"/>
        <v>21</v>
      </c>
      <c r="I148" s="5">
        <v>0.15796296296296297</v>
      </c>
    </row>
    <row r="149" spans="1:9" ht="12.75">
      <c r="A149" s="8">
        <f t="shared" si="6"/>
        <v>41</v>
      </c>
      <c r="B149" t="s">
        <v>172</v>
      </c>
      <c r="C149" t="s">
        <v>168</v>
      </c>
      <c r="D149" s="9">
        <v>35606</v>
      </c>
      <c r="E149" s="8" t="s">
        <v>22</v>
      </c>
      <c r="F149" s="2" t="s">
        <v>129</v>
      </c>
      <c r="G149" s="4">
        <f t="shared" si="7"/>
        <v>8.438888888888888</v>
      </c>
      <c r="H149" s="11">
        <f t="shared" si="11"/>
        <v>8</v>
      </c>
      <c r="I149" s="5">
        <v>0.1638425925925926</v>
      </c>
    </row>
    <row r="150" spans="1:9" ht="12.75">
      <c r="A150" s="8">
        <f t="shared" si="6"/>
        <v>42</v>
      </c>
      <c r="B150" t="s">
        <v>213</v>
      </c>
      <c r="C150" t="s">
        <v>84</v>
      </c>
      <c r="D150" s="9">
        <v>26724</v>
      </c>
      <c r="E150" s="8" t="s">
        <v>22</v>
      </c>
      <c r="F150" s="2" t="s">
        <v>23</v>
      </c>
      <c r="G150" s="4">
        <f t="shared" si="7"/>
        <v>32.75555555555555</v>
      </c>
      <c r="H150" s="11">
        <f t="shared" si="11"/>
        <v>32</v>
      </c>
      <c r="I150" s="5">
        <v>0.1652662037037037</v>
      </c>
    </row>
    <row r="151" spans="1:9" ht="12.75">
      <c r="A151" s="8">
        <f t="shared" si="6"/>
        <v>43</v>
      </c>
      <c r="B151" t="s">
        <v>169</v>
      </c>
      <c r="C151" t="s">
        <v>170</v>
      </c>
      <c r="D151" s="9">
        <v>14265</v>
      </c>
      <c r="E151" s="8" t="s">
        <v>22</v>
      </c>
      <c r="F151" s="2" t="s">
        <v>71</v>
      </c>
      <c r="G151" s="4">
        <f t="shared" si="7"/>
        <v>66.86944444444444</v>
      </c>
      <c r="H151" s="11">
        <f t="shared" si="11"/>
        <v>66</v>
      </c>
      <c r="I151" s="5">
        <v>0.16528935185185187</v>
      </c>
    </row>
    <row r="152" spans="1:9" ht="12.75">
      <c r="A152" s="8">
        <f t="shared" si="6"/>
        <v>44</v>
      </c>
      <c r="B152" t="s">
        <v>249</v>
      </c>
      <c r="C152" t="s">
        <v>250</v>
      </c>
      <c r="D152" s="9">
        <v>26863</v>
      </c>
      <c r="E152" s="8" t="s">
        <v>22</v>
      </c>
      <c r="F152" s="2" t="s">
        <v>23</v>
      </c>
      <c r="G152" s="4">
        <f t="shared" si="7"/>
        <v>32.375</v>
      </c>
      <c r="H152" s="11">
        <f t="shared" si="11"/>
        <v>32</v>
      </c>
      <c r="I152" s="5">
        <v>0.16664351851851852</v>
      </c>
    </row>
    <row r="153" spans="1:9" ht="12.75">
      <c r="A153" s="8">
        <f t="shared" si="6"/>
        <v>45</v>
      </c>
      <c r="B153" t="s">
        <v>139</v>
      </c>
      <c r="C153" t="s">
        <v>138</v>
      </c>
      <c r="D153" s="9">
        <v>27060</v>
      </c>
      <c r="E153" s="9" t="s">
        <v>22</v>
      </c>
      <c r="F153" s="2" t="s">
        <v>23</v>
      </c>
      <c r="G153" s="4">
        <f t="shared" si="7"/>
        <v>31.841666666666665</v>
      </c>
      <c r="H153" s="11">
        <f t="shared" si="11"/>
        <v>31</v>
      </c>
      <c r="I153" s="5">
        <v>0.16739583333333333</v>
      </c>
    </row>
    <row r="154" spans="1:9" ht="12.75">
      <c r="A154" s="8">
        <f t="shared" si="6"/>
        <v>46</v>
      </c>
      <c r="B154" t="s">
        <v>157</v>
      </c>
      <c r="C154" t="s">
        <v>158</v>
      </c>
      <c r="D154" s="9">
        <v>22794</v>
      </c>
      <c r="E154" s="8" t="s">
        <v>22</v>
      </c>
      <c r="F154" s="2" t="s">
        <v>71</v>
      </c>
      <c r="G154" s="4">
        <f t="shared" si="7"/>
        <v>43.513888888888886</v>
      </c>
      <c r="H154" s="11">
        <f t="shared" si="11"/>
        <v>43</v>
      </c>
      <c r="I154" s="5">
        <v>0.17254629629629628</v>
      </c>
    </row>
    <row r="155" spans="1:9" ht="12.75">
      <c r="A155" s="8">
        <f t="shared" si="6"/>
        <v>47</v>
      </c>
      <c r="B155" t="s">
        <v>147</v>
      </c>
      <c r="C155" t="s">
        <v>148</v>
      </c>
      <c r="D155" s="9">
        <v>33264</v>
      </c>
      <c r="E155" s="8" t="s">
        <v>22</v>
      </c>
      <c r="F155" s="2" t="s">
        <v>129</v>
      </c>
      <c r="G155" s="4">
        <f t="shared" si="7"/>
        <v>14.852777777777778</v>
      </c>
      <c r="H155" s="11">
        <f t="shared" si="11"/>
        <v>14</v>
      </c>
      <c r="I155" s="5">
        <v>0.1738425925925926</v>
      </c>
    </row>
    <row r="156" spans="1:9" ht="12.75">
      <c r="A156" s="8">
        <f t="shared" si="6"/>
        <v>48</v>
      </c>
      <c r="B156" t="s">
        <v>143</v>
      </c>
      <c r="C156" t="s">
        <v>144</v>
      </c>
      <c r="D156" s="9">
        <v>25032</v>
      </c>
      <c r="E156" s="8" t="s">
        <v>22</v>
      </c>
      <c r="F156" s="2" t="s">
        <v>23</v>
      </c>
      <c r="G156" s="4">
        <f t="shared" si="7"/>
        <v>37.388888888888886</v>
      </c>
      <c r="H156" s="11">
        <f t="shared" si="11"/>
        <v>37</v>
      </c>
      <c r="I156" s="5">
        <v>0.17688657407407407</v>
      </c>
    </row>
    <row r="157" spans="1:9" ht="12.75">
      <c r="A157" s="8">
        <f t="shared" si="6"/>
        <v>49</v>
      </c>
      <c r="B157" t="s">
        <v>234</v>
      </c>
      <c r="C157" t="s">
        <v>232</v>
      </c>
      <c r="D157" s="9">
        <v>31060</v>
      </c>
      <c r="E157" s="8" t="s">
        <v>22</v>
      </c>
      <c r="F157" s="2" t="s">
        <v>235</v>
      </c>
      <c r="G157" s="4">
        <f t="shared" si="7"/>
        <v>20.88888888888889</v>
      </c>
      <c r="H157" s="11">
        <f t="shared" si="11"/>
        <v>20</v>
      </c>
      <c r="I157" s="5">
        <v>0.18847222222222224</v>
      </c>
    </row>
    <row r="158" spans="1:9" ht="12.75">
      <c r="A158" s="8">
        <f t="shared" si="6"/>
        <v>50</v>
      </c>
      <c r="B158" t="s">
        <v>256</v>
      </c>
      <c r="C158" t="s">
        <v>257</v>
      </c>
      <c r="D158" s="9">
        <v>20885</v>
      </c>
      <c r="E158" s="8" t="s">
        <v>22</v>
      </c>
      <c r="F158" s="2" t="s">
        <v>71</v>
      </c>
      <c r="G158" s="4">
        <f t="shared" si="7"/>
        <v>48.74166666666667</v>
      </c>
      <c r="H158" s="11">
        <f t="shared" si="11"/>
        <v>48</v>
      </c>
      <c r="I158" s="5">
        <v>0.18914351851851852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1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5.7109375" style="0" bestFit="1" customWidth="1"/>
    <col min="4" max="4" width="10.140625" style="8" bestFit="1" customWidth="1"/>
    <col min="5" max="5" width="4.28125" style="8" customWidth="1"/>
    <col min="6" max="6" width="8.140625" style="8" customWidth="1"/>
    <col min="7" max="7" width="10.57421875" style="0" customWidth="1"/>
    <col min="8" max="8" width="12.140625" style="0" hidden="1" customWidth="1"/>
    <col min="9" max="9" width="10.8515625" style="0" hidden="1" customWidth="1"/>
    <col min="10" max="10" width="27.8515625" style="0" hidden="1" customWidth="1"/>
    <col min="11" max="11" width="8.140625" style="8" hidden="1" customWidth="1"/>
    <col min="12" max="12" width="4.8515625" style="8" hidden="1" customWidth="1"/>
    <col min="13" max="13" width="10.140625" style="8" hidden="1" customWidth="1"/>
    <col min="14" max="14" width="8.8515625" style="0" customWidth="1"/>
    <col min="15" max="16" width="0" style="0" hidden="1" customWidth="1"/>
    <col min="18" max="18" width="8.28125" style="0" customWidth="1"/>
    <col min="19" max="20" width="8.00390625" style="0" bestFit="1" customWidth="1"/>
    <col min="21" max="21" width="7.8515625" style="0" bestFit="1" customWidth="1"/>
    <col min="22" max="22" width="2.28125" style="0" customWidth="1"/>
    <col min="23" max="23" width="6.7109375" style="0" bestFit="1" customWidth="1"/>
  </cols>
  <sheetData>
    <row r="1" spans="1:4" ht="12.75">
      <c r="A1" s="10" t="s">
        <v>11</v>
      </c>
      <c r="B1" s="10"/>
      <c r="C1" s="10"/>
      <c r="D1" s="12">
        <v>38689</v>
      </c>
    </row>
    <row r="2" spans="1:14" ht="12.75">
      <c r="A2" s="10" t="s">
        <v>51</v>
      </c>
      <c r="E2" s="9"/>
      <c r="F2" s="9"/>
      <c r="G2" s="2"/>
      <c r="H2" s="2"/>
      <c r="I2" s="2"/>
      <c r="N2" s="4"/>
    </row>
    <row r="4" spans="15:21" ht="12.75">
      <c r="O4" s="1" t="s">
        <v>20</v>
      </c>
      <c r="P4" s="1" t="s">
        <v>20</v>
      </c>
      <c r="R4" s="13" t="s">
        <v>49</v>
      </c>
      <c r="S4" s="14"/>
      <c r="T4" s="14"/>
      <c r="U4" s="15"/>
    </row>
    <row r="5" spans="1:23" ht="12.75">
      <c r="A5" t="s">
        <v>0</v>
      </c>
      <c r="B5" t="s">
        <v>2</v>
      </c>
      <c r="C5" t="s">
        <v>3</v>
      </c>
      <c r="D5" s="8" t="s">
        <v>4</v>
      </c>
      <c r="E5" s="8" t="s">
        <v>18</v>
      </c>
      <c r="F5" s="8" t="s">
        <v>19</v>
      </c>
      <c r="G5" t="s">
        <v>16</v>
      </c>
      <c r="H5" t="s">
        <v>5</v>
      </c>
      <c r="I5" t="s">
        <v>17</v>
      </c>
      <c r="J5" t="s">
        <v>6</v>
      </c>
      <c r="K5" s="8" t="s">
        <v>32</v>
      </c>
      <c r="L5" s="8" t="s">
        <v>33</v>
      </c>
      <c r="M5" s="8" t="s">
        <v>30</v>
      </c>
      <c r="N5" s="6" t="s">
        <v>7</v>
      </c>
      <c r="O5" s="1" t="s">
        <v>8</v>
      </c>
      <c r="P5" s="1" t="s">
        <v>9</v>
      </c>
      <c r="Q5" s="7" t="s">
        <v>10</v>
      </c>
      <c r="R5" s="16" t="s">
        <v>79</v>
      </c>
      <c r="S5" s="16" t="s">
        <v>208</v>
      </c>
      <c r="T5" s="16" t="s">
        <v>79</v>
      </c>
      <c r="U5" s="16" t="s">
        <v>12</v>
      </c>
      <c r="W5" s="16" t="s">
        <v>50</v>
      </c>
    </row>
    <row r="6" spans="1:23" ht="12.75">
      <c r="A6" t="s">
        <v>1</v>
      </c>
      <c r="L6" s="8" t="s">
        <v>34</v>
      </c>
      <c r="M6" s="8" t="s">
        <v>31</v>
      </c>
      <c r="R6" s="22" t="s">
        <v>207</v>
      </c>
      <c r="S6" s="22" t="s">
        <v>209</v>
      </c>
      <c r="T6" s="17">
        <v>6033227</v>
      </c>
      <c r="U6" s="17"/>
      <c r="W6" s="17"/>
    </row>
    <row r="7" spans="18:23" ht="12.75">
      <c r="R7" s="17"/>
      <c r="S7" s="17"/>
      <c r="T7" s="17"/>
      <c r="U7" s="17"/>
      <c r="W7" s="17"/>
    </row>
    <row r="8" spans="1:23" ht="12.75">
      <c r="A8" s="8">
        <v>1</v>
      </c>
      <c r="B8" s="20" t="s">
        <v>74</v>
      </c>
      <c r="C8" t="s">
        <v>75</v>
      </c>
      <c r="D8" s="9">
        <v>28260</v>
      </c>
      <c r="E8" s="8" t="s">
        <v>22</v>
      </c>
      <c r="F8" s="8">
        <v>65</v>
      </c>
      <c r="G8" s="8" t="s">
        <v>23</v>
      </c>
      <c r="L8" s="8" t="s">
        <v>37</v>
      </c>
      <c r="M8" s="19">
        <v>38655</v>
      </c>
      <c r="N8" s="4">
        <f aca="true" t="shared" si="0" ref="N8:N44">DAYS360(D8,$D$1)/360</f>
        <v>28.55</v>
      </c>
      <c r="O8" s="5">
        <v>0.2881944444444445</v>
      </c>
      <c r="P8" s="5">
        <v>0.46535879629629634</v>
      </c>
      <c r="Q8" s="5">
        <v>0.19653935185185187</v>
      </c>
      <c r="R8" s="18">
        <v>1</v>
      </c>
      <c r="S8" s="18">
        <v>1</v>
      </c>
      <c r="T8" s="18"/>
      <c r="U8" s="18">
        <v>1</v>
      </c>
      <c r="W8" s="18">
        <f>COUNT(R8:V8)</f>
        <v>3</v>
      </c>
    </row>
    <row r="9" spans="1:23" ht="12.75">
      <c r="A9" s="8">
        <f>1+A8</f>
        <v>2</v>
      </c>
      <c r="B9" s="21" t="s">
        <v>12</v>
      </c>
      <c r="C9" t="s">
        <v>13</v>
      </c>
      <c r="D9" s="9">
        <v>25499</v>
      </c>
      <c r="E9" s="9" t="s">
        <v>22</v>
      </c>
      <c r="F9" s="11">
        <v>65</v>
      </c>
      <c r="G9" s="2" t="s">
        <v>23</v>
      </c>
      <c r="H9" s="2" t="s">
        <v>14</v>
      </c>
      <c r="I9" s="9" t="s">
        <v>21</v>
      </c>
      <c r="J9" s="3" t="s">
        <v>15</v>
      </c>
      <c r="K9" s="9" t="s">
        <v>35</v>
      </c>
      <c r="L9" s="9" t="s">
        <v>36</v>
      </c>
      <c r="M9" s="9">
        <v>38659</v>
      </c>
      <c r="N9" s="4">
        <f t="shared" si="0"/>
        <v>36.111111111111114</v>
      </c>
      <c r="O9" s="5">
        <f>+O8</f>
        <v>0.2881944444444445</v>
      </c>
      <c r="P9" s="5"/>
      <c r="Q9" s="5">
        <f aca="true" t="shared" si="1" ref="Q9:Q44">+P9-O9</f>
        <v>-0.2881944444444445</v>
      </c>
      <c r="R9" s="23"/>
      <c r="S9" s="23"/>
      <c r="T9" s="23"/>
      <c r="U9" s="24"/>
      <c r="W9" s="18">
        <f>COUNT(R9:V9)</f>
        <v>0</v>
      </c>
    </row>
    <row r="10" spans="1:23" ht="12.75">
      <c r="A10" s="8">
        <f>1+A9</f>
        <v>3</v>
      </c>
      <c r="B10" s="21" t="s">
        <v>24</v>
      </c>
      <c r="C10" t="s">
        <v>25</v>
      </c>
      <c r="D10" s="9">
        <v>26714</v>
      </c>
      <c r="E10" s="9" t="s">
        <v>26</v>
      </c>
      <c r="F10" s="11">
        <v>65</v>
      </c>
      <c r="G10" s="2" t="s">
        <v>27</v>
      </c>
      <c r="H10" s="2" t="s">
        <v>28</v>
      </c>
      <c r="I10" s="9" t="s">
        <v>21</v>
      </c>
      <c r="J10" s="3" t="s">
        <v>29</v>
      </c>
      <c r="K10" s="9" t="s">
        <v>35</v>
      </c>
      <c r="L10" s="9" t="s">
        <v>37</v>
      </c>
      <c r="M10" s="9">
        <v>38663</v>
      </c>
      <c r="N10" s="4">
        <f t="shared" si="0"/>
        <v>32.78888888888889</v>
      </c>
      <c r="O10" s="5">
        <f aca="true" t="shared" si="2" ref="O10:O44">+O9</f>
        <v>0.2881944444444445</v>
      </c>
      <c r="P10" s="5"/>
      <c r="Q10" s="5">
        <f t="shared" si="1"/>
        <v>-0.2881944444444445</v>
      </c>
      <c r="R10" s="24"/>
      <c r="S10" s="24"/>
      <c r="T10" s="24"/>
      <c r="U10" s="24"/>
      <c r="W10" s="18">
        <f>COUNT(R10:V10)</f>
        <v>0</v>
      </c>
    </row>
    <row r="11" spans="1:23" ht="12.75">
      <c r="A11" s="8">
        <f>1+A10</f>
        <v>4</v>
      </c>
      <c r="B11" s="21" t="s">
        <v>40</v>
      </c>
      <c r="C11" t="s">
        <v>44</v>
      </c>
      <c r="D11" s="9">
        <v>28374</v>
      </c>
      <c r="E11" s="9" t="s">
        <v>22</v>
      </c>
      <c r="F11" s="11">
        <v>65</v>
      </c>
      <c r="G11" s="2" t="s">
        <v>23</v>
      </c>
      <c r="H11" s="2" t="s">
        <v>41</v>
      </c>
      <c r="I11" s="9"/>
      <c r="J11" s="3" t="s">
        <v>29</v>
      </c>
      <c r="K11" s="9" t="s">
        <v>35</v>
      </c>
      <c r="L11" s="9" t="s">
        <v>36</v>
      </c>
      <c r="M11" s="9">
        <v>38664</v>
      </c>
      <c r="N11" s="4">
        <f t="shared" si="0"/>
        <v>28.241666666666667</v>
      </c>
      <c r="O11" s="5">
        <f t="shared" si="2"/>
        <v>0.2881944444444445</v>
      </c>
      <c r="P11" s="5"/>
      <c r="Q11" s="5">
        <f t="shared" si="1"/>
        <v>-0.2881944444444445</v>
      </c>
      <c r="R11" s="24"/>
      <c r="S11" s="24"/>
      <c r="T11" s="24"/>
      <c r="U11" s="24"/>
      <c r="W11" s="18">
        <f>COUNT(R11:V11)</f>
        <v>0</v>
      </c>
    </row>
    <row r="12" spans="1:23" ht="12.75">
      <c r="A12" s="8">
        <f>1+A11</f>
        <v>5</v>
      </c>
      <c r="B12" t="s">
        <v>56</v>
      </c>
      <c r="C12" t="s">
        <v>57</v>
      </c>
      <c r="D12" s="9">
        <v>26609</v>
      </c>
      <c r="E12" s="9" t="s">
        <v>22</v>
      </c>
      <c r="F12" s="11">
        <v>65</v>
      </c>
      <c r="G12" s="2" t="s">
        <v>23</v>
      </c>
      <c r="H12" s="2" t="s">
        <v>58</v>
      </c>
      <c r="I12" s="9" t="s">
        <v>21</v>
      </c>
      <c r="J12" s="3" t="s">
        <v>59</v>
      </c>
      <c r="K12" s="9" t="s">
        <v>35</v>
      </c>
      <c r="L12" s="9" t="s">
        <v>37</v>
      </c>
      <c r="M12" s="9">
        <v>38683</v>
      </c>
      <c r="N12" s="4">
        <f t="shared" si="0"/>
        <v>33.075</v>
      </c>
      <c r="O12" s="5">
        <f t="shared" si="2"/>
        <v>0.2881944444444445</v>
      </c>
      <c r="P12" s="5"/>
      <c r="Q12" s="5">
        <f t="shared" si="1"/>
        <v>-0.2881944444444445</v>
      </c>
      <c r="R12" s="18">
        <v>1</v>
      </c>
      <c r="S12" s="18">
        <v>1</v>
      </c>
      <c r="T12" s="18"/>
      <c r="U12" s="18">
        <v>1</v>
      </c>
      <c r="W12" s="18">
        <f aca="true" t="shared" si="3" ref="W12:W34">COUNT(R12:V12)</f>
        <v>3</v>
      </c>
    </row>
    <row r="13" spans="1:23" ht="12.75">
      <c r="A13" s="8">
        <f>1+A12</f>
        <v>6</v>
      </c>
      <c r="B13" t="s">
        <v>70</v>
      </c>
      <c r="C13" t="s">
        <v>69</v>
      </c>
      <c r="D13" s="9">
        <v>18994</v>
      </c>
      <c r="E13" s="9" t="s">
        <v>22</v>
      </c>
      <c r="F13" s="11">
        <v>65</v>
      </c>
      <c r="G13" s="2" t="s">
        <v>71</v>
      </c>
      <c r="H13" s="2" t="s">
        <v>72</v>
      </c>
      <c r="I13" s="9" t="s">
        <v>73</v>
      </c>
      <c r="J13" s="3" t="s">
        <v>63</v>
      </c>
      <c r="K13" s="9" t="s">
        <v>35</v>
      </c>
      <c r="L13" s="9" t="s">
        <v>37</v>
      </c>
      <c r="M13" s="9">
        <v>38685</v>
      </c>
      <c r="N13" s="4">
        <f t="shared" si="0"/>
        <v>53.922222222222224</v>
      </c>
      <c r="O13" s="5">
        <f t="shared" si="2"/>
        <v>0.2881944444444445</v>
      </c>
      <c r="P13" s="5"/>
      <c r="Q13" s="5">
        <v>0.22686342592592593</v>
      </c>
      <c r="R13" s="18">
        <v>1</v>
      </c>
      <c r="S13" s="18">
        <v>1</v>
      </c>
      <c r="T13" s="18"/>
      <c r="U13" s="18">
        <v>1</v>
      </c>
      <c r="W13" s="18">
        <f t="shared" si="3"/>
        <v>3</v>
      </c>
    </row>
    <row r="14" spans="1:23" ht="12.75">
      <c r="A14" s="8">
        <f aca="true" t="shared" si="4" ref="A14:A44">1+A13</f>
        <v>7</v>
      </c>
      <c r="B14" t="s">
        <v>68</v>
      </c>
      <c r="C14" t="s">
        <v>69</v>
      </c>
      <c r="D14" s="9">
        <v>28956</v>
      </c>
      <c r="E14" s="9" t="s">
        <v>22</v>
      </c>
      <c r="F14" s="11">
        <v>65</v>
      </c>
      <c r="G14" s="2" t="s">
        <v>23</v>
      </c>
      <c r="H14" s="2" t="s">
        <v>62</v>
      </c>
      <c r="I14" s="9"/>
      <c r="J14" s="3" t="s">
        <v>63</v>
      </c>
      <c r="K14" s="9" t="s">
        <v>35</v>
      </c>
      <c r="L14" s="9" t="s">
        <v>37</v>
      </c>
      <c r="M14" s="9">
        <v>38685</v>
      </c>
      <c r="N14" s="4">
        <f t="shared" si="0"/>
        <v>26.644444444444446</v>
      </c>
      <c r="O14" s="5">
        <f t="shared" si="2"/>
        <v>0.2881944444444445</v>
      </c>
      <c r="P14" s="5"/>
      <c r="Q14" s="5">
        <v>0.17415509259259257</v>
      </c>
      <c r="R14" s="18">
        <v>1</v>
      </c>
      <c r="S14" s="18">
        <v>1</v>
      </c>
      <c r="T14" s="18"/>
      <c r="U14" s="18">
        <v>1</v>
      </c>
      <c r="W14" s="18">
        <f t="shared" si="3"/>
        <v>3</v>
      </c>
    </row>
    <row r="15" spans="1:23" ht="12.75">
      <c r="A15" s="8">
        <f t="shared" si="4"/>
        <v>8</v>
      </c>
      <c r="B15" t="s">
        <v>64</v>
      </c>
      <c r="C15" t="s">
        <v>65</v>
      </c>
      <c r="D15" s="9">
        <v>25351</v>
      </c>
      <c r="E15" s="9" t="s">
        <v>22</v>
      </c>
      <c r="F15" s="11">
        <v>65</v>
      </c>
      <c r="G15" s="2" t="s">
        <v>23</v>
      </c>
      <c r="H15" s="2" t="s">
        <v>66</v>
      </c>
      <c r="I15" s="9"/>
      <c r="J15" s="3" t="s">
        <v>67</v>
      </c>
      <c r="K15" s="9" t="s">
        <v>35</v>
      </c>
      <c r="L15" s="9" t="s">
        <v>37</v>
      </c>
      <c r="M15" s="9">
        <v>38685</v>
      </c>
      <c r="N15" s="4">
        <f t="shared" si="0"/>
        <v>36.513888888888886</v>
      </c>
      <c r="O15" s="5">
        <f t="shared" si="2"/>
        <v>0.2881944444444445</v>
      </c>
      <c r="P15" s="5"/>
      <c r="Q15" s="5">
        <f t="shared" si="1"/>
        <v>-0.2881944444444445</v>
      </c>
      <c r="R15" s="18">
        <v>1</v>
      </c>
      <c r="S15" s="18">
        <v>1</v>
      </c>
      <c r="T15" s="18"/>
      <c r="U15" s="18">
        <v>1</v>
      </c>
      <c r="W15" s="18">
        <f t="shared" si="3"/>
        <v>3</v>
      </c>
    </row>
    <row r="16" spans="1:23" ht="12.75">
      <c r="A16" s="8">
        <f t="shared" si="4"/>
        <v>9</v>
      </c>
      <c r="B16" s="20" t="s">
        <v>76</v>
      </c>
      <c r="C16" t="s">
        <v>77</v>
      </c>
      <c r="D16" s="9">
        <v>31552</v>
      </c>
      <c r="E16" s="9" t="s">
        <v>22</v>
      </c>
      <c r="F16" s="11">
        <v>65</v>
      </c>
      <c r="G16" s="2" t="s">
        <v>23</v>
      </c>
      <c r="H16" s="2" t="s">
        <v>78</v>
      </c>
      <c r="I16" s="9"/>
      <c r="J16" s="3"/>
      <c r="K16" s="9" t="s">
        <v>35</v>
      </c>
      <c r="L16" s="9" t="s">
        <v>37</v>
      </c>
      <c r="M16" s="9">
        <v>38686</v>
      </c>
      <c r="N16" s="4">
        <f t="shared" si="0"/>
        <v>19.53611111111111</v>
      </c>
      <c r="O16" s="5">
        <f t="shared" si="2"/>
        <v>0.2881944444444445</v>
      </c>
      <c r="P16" s="5"/>
      <c r="Q16" s="5">
        <v>0.2130324074074074</v>
      </c>
      <c r="R16" s="18">
        <v>1</v>
      </c>
      <c r="S16" s="18">
        <v>1</v>
      </c>
      <c r="T16" s="18"/>
      <c r="U16" s="18">
        <v>1</v>
      </c>
      <c r="W16" s="18">
        <f t="shared" si="3"/>
        <v>3</v>
      </c>
    </row>
    <row r="17" spans="1:23" ht="12.75">
      <c r="A17" s="8">
        <f t="shared" si="4"/>
        <v>10</v>
      </c>
      <c r="B17" t="s">
        <v>81</v>
      </c>
      <c r="C17" t="s">
        <v>80</v>
      </c>
      <c r="D17" s="9">
        <v>29092</v>
      </c>
      <c r="E17" s="9" t="s">
        <v>22</v>
      </c>
      <c r="F17" s="11">
        <v>65</v>
      </c>
      <c r="G17" s="2" t="s">
        <v>23</v>
      </c>
      <c r="H17" s="2" t="s">
        <v>82</v>
      </c>
      <c r="I17" s="9"/>
      <c r="J17" s="3"/>
      <c r="K17" s="9" t="s">
        <v>35</v>
      </c>
      <c r="L17" s="9" t="s">
        <v>37</v>
      </c>
      <c r="M17" s="9">
        <v>38686</v>
      </c>
      <c r="N17" s="4">
        <f t="shared" si="0"/>
        <v>26.272222222222222</v>
      </c>
      <c r="O17" s="5">
        <f t="shared" si="2"/>
        <v>0.2881944444444445</v>
      </c>
      <c r="P17" s="5"/>
      <c r="Q17" s="5">
        <v>0.17555555555555555</v>
      </c>
      <c r="R17" s="18"/>
      <c r="S17" s="18">
        <v>1</v>
      </c>
      <c r="T17" s="18"/>
      <c r="U17" s="18">
        <v>1</v>
      </c>
      <c r="W17" s="18">
        <f t="shared" si="3"/>
        <v>2</v>
      </c>
    </row>
    <row r="18" spans="1:23" ht="12.75">
      <c r="A18" s="8">
        <f t="shared" si="4"/>
        <v>11</v>
      </c>
      <c r="B18" s="21" t="s">
        <v>83</v>
      </c>
      <c r="C18" s="21" t="s">
        <v>84</v>
      </c>
      <c r="D18" s="25">
        <v>32501</v>
      </c>
      <c r="E18" s="26" t="s">
        <v>22</v>
      </c>
      <c r="F18" s="27">
        <v>65</v>
      </c>
      <c r="G18" s="28" t="s">
        <v>23</v>
      </c>
      <c r="H18" s="28" t="s">
        <v>85</v>
      </c>
      <c r="I18" s="21"/>
      <c r="J18" s="21"/>
      <c r="K18" s="25" t="s">
        <v>35</v>
      </c>
      <c r="L18" s="25" t="s">
        <v>37</v>
      </c>
      <c r="M18" s="25">
        <v>38686</v>
      </c>
      <c r="N18" s="29">
        <f t="shared" si="0"/>
        <v>16.941666666666666</v>
      </c>
      <c r="O18" s="30">
        <f t="shared" si="2"/>
        <v>0.2881944444444445</v>
      </c>
      <c r="P18" s="30"/>
      <c r="Q18" s="30">
        <f t="shared" si="1"/>
        <v>-0.2881944444444445</v>
      </c>
      <c r="R18" s="24"/>
      <c r="S18" s="24"/>
      <c r="T18" s="24"/>
      <c r="U18" s="24"/>
      <c r="W18" s="18">
        <f t="shared" si="3"/>
        <v>0</v>
      </c>
    </row>
    <row r="19" spans="1:23" ht="12.75">
      <c r="A19" s="8">
        <f t="shared" si="4"/>
        <v>12</v>
      </c>
      <c r="B19" s="21" t="s">
        <v>86</v>
      </c>
      <c r="D19" s="9"/>
      <c r="F19" s="11">
        <v>65</v>
      </c>
      <c r="K19" s="9"/>
      <c r="L19" s="9"/>
      <c r="M19" s="9"/>
      <c r="N19" s="4">
        <f t="shared" si="0"/>
        <v>105.925</v>
      </c>
      <c r="O19" s="5">
        <f t="shared" si="2"/>
        <v>0.2881944444444445</v>
      </c>
      <c r="P19" s="5"/>
      <c r="Q19" s="5">
        <f t="shared" si="1"/>
        <v>-0.2881944444444445</v>
      </c>
      <c r="R19" s="24"/>
      <c r="S19" s="24"/>
      <c r="T19" s="24"/>
      <c r="U19" s="24"/>
      <c r="W19" s="18">
        <f t="shared" si="3"/>
        <v>0</v>
      </c>
    </row>
    <row r="20" spans="1:23" ht="12.75">
      <c r="A20" s="8">
        <f t="shared" si="4"/>
        <v>13</v>
      </c>
      <c r="B20" s="20" t="s">
        <v>87</v>
      </c>
      <c r="C20" t="s">
        <v>88</v>
      </c>
      <c r="D20" s="9">
        <v>24674</v>
      </c>
      <c r="E20" s="8" t="s">
        <v>26</v>
      </c>
      <c r="F20" s="11">
        <v>65</v>
      </c>
      <c r="G20" s="2" t="s">
        <v>23</v>
      </c>
      <c r="H20" s="2" t="s">
        <v>89</v>
      </c>
      <c r="K20" s="9" t="s">
        <v>35</v>
      </c>
      <c r="L20" s="9" t="s">
        <v>37</v>
      </c>
      <c r="M20" s="9">
        <v>38685</v>
      </c>
      <c r="N20" s="4">
        <f t="shared" si="0"/>
        <v>38.36666666666667</v>
      </c>
      <c r="O20" s="5">
        <f t="shared" si="2"/>
        <v>0.2881944444444445</v>
      </c>
      <c r="P20" s="5"/>
      <c r="Q20" s="5">
        <f t="shared" si="1"/>
        <v>-0.2881944444444445</v>
      </c>
      <c r="R20" s="18">
        <v>1</v>
      </c>
      <c r="S20" s="18">
        <v>1</v>
      </c>
      <c r="T20" s="18"/>
      <c r="U20" s="18">
        <v>1</v>
      </c>
      <c r="W20" s="18">
        <f t="shared" si="3"/>
        <v>3</v>
      </c>
    </row>
    <row r="21" spans="1:23" ht="12.75">
      <c r="A21" s="8">
        <f t="shared" si="4"/>
        <v>14</v>
      </c>
      <c r="B21" t="s">
        <v>90</v>
      </c>
      <c r="C21" t="s">
        <v>91</v>
      </c>
      <c r="D21" s="9">
        <v>26666</v>
      </c>
      <c r="E21" s="8" t="s">
        <v>22</v>
      </c>
      <c r="F21" s="11">
        <v>65</v>
      </c>
      <c r="G21" s="2" t="s">
        <v>23</v>
      </c>
      <c r="K21" s="9" t="s">
        <v>35</v>
      </c>
      <c r="L21" s="9" t="s">
        <v>37</v>
      </c>
      <c r="M21" s="9">
        <v>38688</v>
      </c>
      <c r="N21" s="4">
        <f t="shared" si="0"/>
        <v>32.919444444444444</v>
      </c>
      <c r="O21" s="5">
        <f t="shared" si="2"/>
        <v>0.2881944444444445</v>
      </c>
      <c r="P21" s="5"/>
      <c r="Q21" s="5">
        <v>0.1962384259259259</v>
      </c>
      <c r="R21" s="18">
        <v>1</v>
      </c>
      <c r="S21" s="18">
        <v>1</v>
      </c>
      <c r="T21" s="18"/>
      <c r="U21" s="18">
        <v>1</v>
      </c>
      <c r="W21" s="18">
        <f t="shared" si="3"/>
        <v>3</v>
      </c>
    </row>
    <row r="22" spans="1:23" ht="12.75">
      <c r="A22" s="8">
        <f t="shared" si="4"/>
        <v>15</v>
      </c>
      <c r="B22" t="s">
        <v>92</v>
      </c>
      <c r="C22" t="s">
        <v>93</v>
      </c>
      <c r="D22" s="9">
        <v>24008</v>
      </c>
      <c r="E22" s="8" t="s">
        <v>26</v>
      </c>
      <c r="F22" s="11">
        <v>65</v>
      </c>
      <c r="G22" s="2" t="s">
        <v>94</v>
      </c>
      <c r="H22" s="2" t="s">
        <v>95</v>
      </c>
      <c r="K22" s="9" t="s">
        <v>35</v>
      </c>
      <c r="L22" s="9" t="s">
        <v>37</v>
      </c>
      <c r="M22" s="9">
        <v>38688</v>
      </c>
      <c r="N22" s="4">
        <f t="shared" si="0"/>
        <v>40.19444444444444</v>
      </c>
      <c r="O22" s="5">
        <f t="shared" si="2"/>
        <v>0.2881944444444445</v>
      </c>
      <c r="P22" s="5"/>
      <c r="Q22" s="5">
        <v>0.2249537037037037</v>
      </c>
      <c r="R22" s="18">
        <v>1</v>
      </c>
      <c r="S22" s="18">
        <v>1</v>
      </c>
      <c r="T22" s="18"/>
      <c r="U22" s="18">
        <v>1</v>
      </c>
      <c r="W22" s="18">
        <f t="shared" si="3"/>
        <v>3</v>
      </c>
    </row>
    <row r="23" spans="1:23" ht="12.75">
      <c r="A23" s="8">
        <f t="shared" si="4"/>
        <v>16</v>
      </c>
      <c r="B23" t="s">
        <v>96</v>
      </c>
      <c r="C23" t="s">
        <v>97</v>
      </c>
      <c r="D23" s="9">
        <v>29308</v>
      </c>
      <c r="E23" s="8" t="s">
        <v>22</v>
      </c>
      <c r="F23" s="11">
        <v>65</v>
      </c>
      <c r="G23" s="2" t="s">
        <v>23</v>
      </c>
      <c r="H23" t="s">
        <v>98</v>
      </c>
      <c r="K23" s="9" t="s">
        <v>35</v>
      </c>
      <c r="L23" s="9" t="s">
        <v>37</v>
      </c>
      <c r="M23" s="9">
        <v>38688</v>
      </c>
      <c r="N23" s="4">
        <f t="shared" si="0"/>
        <v>25.680555555555557</v>
      </c>
      <c r="O23" s="5">
        <f t="shared" si="2"/>
        <v>0.2881944444444445</v>
      </c>
      <c r="P23" s="5"/>
      <c r="Q23" s="5">
        <f t="shared" si="1"/>
        <v>-0.2881944444444445</v>
      </c>
      <c r="R23" s="18">
        <v>1</v>
      </c>
      <c r="S23" s="18">
        <v>1</v>
      </c>
      <c r="T23" s="18"/>
      <c r="U23" s="18">
        <v>1</v>
      </c>
      <c r="W23" s="18">
        <f t="shared" si="3"/>
        <v>3</v>
      </c>
    </row>
    <row r="24" spans="1:23" ht="12.75">
      <c r="A24" s="8">
        <f t="shared" si="4"/>
        <v>17</v>
      </c>
      <c r="B24" t="s">
        <v>99</v>
      </c>
      <c r="C24" t="s">
        <v>100</v>
      </c>
      <c r="D24" s="9">
        <v>24191</v>
      </c>
      <c r="E24" s="8" t="s">
        <v>22</v>
      </c>
      <c r="F24" s="11">
        <v>65</v>
      </c>
      <c r="G24" s="2" t="s">
        <v>23</v>
      </c>
      <c r="H24" s="2" t="s">
        <v>101</v>
      </c>
      <c r="I24" t="s">
        <v>73</v>
      </c>
      <c r="J24" s="3" t="s">
        <v>102</v>
      </c>
      <c r="K24" s="9" t="s">
        <v>35</v>
      </c>
      <c r="L24" s="9" t="s">
        <v>36</v>
      </c>
      <c r="M24" s="9">
        <v>38688</v>
      </c>
      <c r="N24" s="4">
        <f t="shared" si="0"/>
        <v>39.68888888888889</v>
      </c>
      <c r="O24" s="5">
        <f t="shared" si="2"/>
        <v>0.2881944444444445</v>
      </c>
      <c r="P24" s="5"/>
      <c r="Q24" s="5">
        <f t="shared" si="1"/>
        <v>-0.2881944444444445</v>
      </c>
      <c r="R24" s="18">
        <v>1</v>
      </c>
      <c r="S24" s="18">
        <v>1</v>
      </c>
      <c r="T24" s="18"/>
      <c r="U24" s="18">
        <v>1</v>
      </c>
      <c r="W24" s="18">
        <f t="shared" si="3"/>
        <v>3</v>
      </c>
    </row>
    <row r="25" spans="1:23" ht="12.75">
      <c r="A25" s="8">
        <f t="shared" si="4"/>
        <v>18</v>
      </c>
      <c r="B25" t="s">
        <v>103</v>
      </c>
      <c r="C25" t="s">
        <v>104</v>
      </c>
      <c r="D25" s="9">
        <v>24574</v>
      </c>
      <c r="E25" s="8" t="s">
        <v>22</v>
      </c>
      <c r="F25" s="11">
        <v>65</v>
      </c>
      <c r="G25" s="2" t="s">
        <v>23</v>
      </c>
      <c r="H25" t="s">
        <v>105</v>
      </c>
      <c r="J25" s="3" t="s">
        <v>106</v>
      </c>
      <c r="K25" s="9" t="s">
        <v>35</v>
      </c>
      <c r="L25" s="9" t="s">
        <v>48</v>
      </c>
      <c r="M25" s="9">
        <v>38688</v>
      </c>
      <c r="N25" s="4">
        <f t="shared" si="0"/>
        <v>38.641666666666666</v>
      </c>
      <c r="O25" s="5">
        <f t="shared" si="2"/>
        <v>0.2881944444444445</v>
      </c>
      <c r="P25" s="5"/>
      <c r="Q25" s="5">
        <f t="shared" si="1"/>
        <v>-0.2881944444444445</v>
      </c>
      <c r="R25" s="18">
        <v>1</v>
      </c>
      <c r="S25" s="18">
        <v>1</v>
      </c>
      <c r="T25" s="18"/>
      <c r="U25" s="18">
        <v>1</v>
      </c>
      <c r="W25" s="18">
        <f t="shared" si="3"/>
        <v>3</v>
      </c>
    </row>
    <row r="26" spans="1:23" ht="12.75">
      <c r="A26" s="8">
        <f t="shared" si="4"/>
        <v>19</v>
      </c>
      <c r="B26" t="s">
        <v>107</v>
      </c>
      <c r="C26" t="s">
        <v>108</v>
      </c>
      <c r="D26" s="9">
        <v>28110</v>
      </c>
      <c r="E26" s="8" t="s">
        <v>22</v>
      </c>
      <c r="F26" s="11">
        <v>65</v>
      </c>
      <c r="G26" s="2" t="s">
        <v>23</v>
      </c>
      <c r="H26" s="2" t="s">
        <v>109</v>
      </c>
      <c r="I26" t="s">
        <v>110</v>
      </c>
      <c r="J26" s="3" t="s">
        <v>111</v>
      </c>
      <c r="K26" s="9" t="s">
        <v>35</v>
      </c>
      <c r="L26" s="9" t="s">
        <v>48</v>
      </c>
      <c r="M26" s="9">
        <v>38688</v>
      </c>
      <c r="N26" s="4">
        <f t="shared" si="0"/>
        <v>28.96388888888889</v>
      </c>
      <c r="O26" s="5">
        <f t="shared" si="2"/>
        <v>0.2881944444444445</v>
      </c>
      <c r="P26" s="5"/>
      <c r="Q26" s="5">
        <f t="shared" si="1"/>
        <v>-0.2881944444444445</v>
      </c>
      <c r="R26" s="18">
        <v>1</v>
      </c>
      <c r="S26" s="18">
        <v>1</v>
      </c>
      <c r="T26" s="18"/>
      <c r="U26" s="18">
        <v>1</v>
      </c>
      <c r="W26" s="18">
        <f t="shared" si="3"/>
        <v>3</v>
      </c>
    </row>
    <row r="27" spans="1:23" ht="12.75">
      <c r="A27" s="8">
        <f t="shared" si="4"/>
        <v>20</v>
      </c>
      <c r="B27" t="s">
        <v>112</v>
      </c>
      <c r="C27" t="s">
        <v>113</v>
      </c>
      <c r="D27" s="9">
        <v>25889</v>
      </c>
      <c r="E27" s="8" t="s">
        <v>22</v>
      </c>
      <c r="F27" s="11">
        <v>65</v>
      </c>
      <c r="G27" s="2" t="s">
        <v>23</v>
      </c>
      <c r="H27" t="s">
        <v>114</v>
      </c>
      <c r="I27" t="s">
        <v>73</v>
      </c>
      <c r="J27" s="3" t="s">
        <v>115</v>
      </c>
      <c r="K27" s="9" t="s">
        <v>35</v>
      </c>
      <c r="L27" s="9" t="s">
        <v>37</v>
      </c>
      <c r="M27" s="9">
        <v>38688</v>
      </c>
      <c r="N27" s="4">
        <f t="shared" si="0"/>
        <v>35.044444444444444</v>
      </c>
      <c r="O27" s="5">
        <f t="shared" si="2"/>
        <v>0.2881944444444445</v>
      </c>
      <c r="P27" s="5"/>
      <c r="Q27" s="5">
        <f t="shared" si="1"/>
        <v>-0.2881944444444445</v>
      </c>
      <c r="R27" s="18">
        <v>1</v>
      </c>
      <c r="S27" s="18">
        <v>1</v>
      </c>
      <c r="T27" s="18"/>
      <c r="U27" s="18">
        <v>1</v>
      </c>
      <c r="W27" s="18">
        <f t="shared" si="3"/>
        <v>3</v>
      </c>
    </row>
    <row r="28" spans="1:23" ht="12.75">
      <c r="A28" s="8">
        <f t="shared" si="4"/>
        <v>21</v>
      </c>
      <c r="B28" t="s">
        <v>116</v>
      </c>
      <c r="C28" t="s">
        <v>117</v>
      </c>
      <c r="D28" s="9">
        <v>24289</v>
      </c>
      <c r="E28" s="8" t="s">
        <v>22</v>
      </c>
      <c r="F28" s="11">
        <v>65</v>
      </c>
      <c r="G28" s="2" t="s">
        <v>23</v>
      </c>
      <c r="H28" s="2" t="s">
        <v>118</v>
      </c>
      <c r="J28" s="3" t="s">
        <v>119</v>
      </c>
      <c r="K28" s="8" t="s">
        <v>35</v>
      </c>
      <c r="L28" s="8" t="s">
        <v>36</v>
      </c>
      <c r="M28" s="9">
        <v>38688</v>
      </c>
      <c r="N28" s="4">
        <f t="shared" si="0"/>
        <v>39.422222222222224</v>
      </c>
      <c r="O28" s="5">
        <f t="shared" si="2"/>
        <v>0.2881944444444445</v>
      </c>
      <c r="P28" s="5"/>
      <c r="Q28" s="5">
        <v>0.24269675925925926</v>
      </c>
      <c r="R28" s="18">
        <v>1</v>
      </c>
      <c r="S28" s="18">
        <v>1</v>
      </c>
      <c r="T28" s="18"/>
      <c r="U28" s="18">
        <v>1</v>
      </c>
      <c r="W28" s="18">
        <f t="shared" si="3"/>
        <v>3</v>
      </c>
    </row>
    <row r="29" spans="1:23" ht="12.75">
      <c r="A29" s="8">
        <f t="shared" si="4"/>
        <v>22</v>
      </c>
      <c r="B29" t="s">
        <v>120</v>
      </c>
      <c r="C29" t="s">
        <v>121</v>
      </c>
      <c r="D29" s="9">
        <v>27819</v>
      </c>
      <c r="E29" s="8" t="s">
        <v>22</v>
      </c>
      <c r="F29" s="11">
        <v>65</v>
      </c>
      <c r="G29" s="2" t="s">
        <v>23</v>
      </c>
      <c r="H29" t="s">
        <v>122</v>
      </c>
      <c r="J29" s="3" t="s">
        <v>123</v>
      </c>
      <c r="K29" s="8" t="s">
        <v>35</v>
      </c>
      <c r="L29" s="8" t="s">
        <v>37</v>
      </c>
      <c r="M29" s="9">
        <v>38688</v>
      </c>
      <c r="N29" s="4">
        <f t="shared" si="0"/>
        <v>29.758333333333333</v>
      </c>
      <c r="O29" s="5">
        <f t="shared" si="2"/>
        <v>0.2881944444444445</v>
      </c>
      <c r="P29" s="5"/>
      <c r="Q29" s="5">
        <v>0.20694444444444446</v>
      </c>
      <c r="R29" s="18">
        <v>1</v>
      </c>
      <c r="S29" s="18">
        <v>1</v>
      </c>
      <c r="T29" s="18"/>
      <c r="U29" s="18">
        <v>1</v>
      </c>
      <c r="W29" s="18">
        <f t="shared" si="3"/>
        <v>3</v>
      </c>
    </row>
    <row r="30" spans="1:23" ht="12.75">
      <c r="A30" s="8">
        <f t="shared" si="4"/>
        <v>23</v>
      </c>
      <c r="B30" t="s">
        <v>124</v>
      </c>
      <c r="C30" t="s">
        <v>125</v>
      </c>
      <c r="D30" s="9">
        <v>27305</v>
      </c>
      <c r="E30" s="8" t="s">
        <v>22</v>
      </c>
      <c r="F30" s="11">
        <v>65</v>
      </c>
      <c r="G30" s="2" t="s">
        <v>23</v>
      </c>
      <c r="H30" s="2" t="s">
        <v>126</v>
      </c>
      <c r="J30" s="3" t="s">
        <v>127</v>
      </c>
      <c r="K30" s="8" t="s">
        <v>35</v>
      </c>
      <c r="L30" s="8" t="s">
        <v>48</v>
      </c>
      <c r="M30" s="9">
        <v>38688</v>
      </c>
      <c r="N30" s="4">
        <f t="shared" si="0"/>
        <v>31.166666666666668</v>
      </c>
      <c r="O30" s="5">
        <f t="shared" si="2"/>
        <v>0.2881944444444445</v>
      </c>
      <c r="P30" s="5"/>
      <c r="Q30" s="5">
        <v>0.20912037037037037</v>
      </c>
      <c r="R30" s="18">
        <v>1</v>
      </c>
      <c r="S30" s="18">
        <v>1</v>
      </c>
      <c r="T30" s="18"/>
      <c r="U30" s="18">
        <v>1</v>
      </c>
      <c r="W30" s="18">
        <f t="shared" si="3"/>
        <v>3</v>
      </c>
    </row>
    <row r="31" spans="1:23" ht="12.75">
      <c r="A31" s="8">
        <f t="shared" si="4"/>
        <v>24</v>
      </c>
      <c r="B31" s="31" t="s">
        <v>178</v>
      </c>
      <c r="C31" s="31" t="s">
        <v>179</v>
      </c>
      <c r="D31" s="32">
        <v>32724</v>
      </c>
      <c r="E31" s="33" t="s">
        <v>22</v>
      </c>
      <c r="F31" s="38">
        <v>65</v>
      </c>
      <c r="G31" s="34" t="s">
        <v>23</v>
      </c>
      <c r="H31" s="31"/>
      <c r="I31" s="31"/>
      <c r="J31" s="31"/>
      <c r="K31" s="33"/>
      <c r="L31" s="33"/>
      <c r="M31" s="32"/>
      <c r="N31" s="35">
        <f t="shared" si="0"/>
        <v>16.330555555555556</v>
      </c>
      <c r="O31" s="36">
        <f t="shared" si="2"/>
        <v>0.2881944444444445</v>
      </c>
      <c r="P31" s="36"/>
      <c r="Q31" s="36">
        <f t="shared" si="1"/>
        <v>-0.2881944444444445</v>
      </c>
      <c r="R31" s="37">
        <v>1</v>
      </c>
      <c r="S31" s="37">
        <v>1</v>
      </c>
      <c r="T31" s="37" t="s">
        <v>265</v>
      </c>
      <c r="U31" s="37"/>
      <c r="V31" s="31"/>
      <c r="W31" s="37">
        <f t="shared" si="3"/>
        <v>2</v>
      </c>
    </row>
    <row r="32" spans="1:23" ht="12.75">
      <c r="A32" s="8">
        <f t="shared" si="4"/>
        <v>25</v>
      </c>
      <c r="B32" t="s">
        <v>180</v>
      </c>
      <c r="C32" t="s">
        <v>181</v>
      </c>
      <c r="D32" s="9">
        <v>28682</v>
      </c>
      <c r="E32" s="8" t="s">
        <v>22</v>
      </c>
      <c r="F32" s="11">
        <v>65</v>
      </c>
      <c r="G32" s="2" t="s">
        <v>23</v>
      </c>
      <c r="M32" s="9"/>
      <c r="N32" s="4">
        <f t="shared" si="0"/>
        <v>27.394444444444446</v>
      </c>
      <c r="O32" s="5">
        <f t="shared" si="2"/>
        <v>0.2881944444444445</v>
      </c>
      <c r="P32" s="5"/>
      <c r="Q32" s="5">
        <f t="shared" si="1"/>
        <v>-0.2881944444444445</v>
      </c>
      <c r="R32" s="18">
        <v>1</v>
      </c>
      <c r="S32" s="18">
        <v>1</v>
      </c>
      <c r="T32" s="18"/>
      <c r="U32" s="18">
        <v>1</v>
      </c>
      <c r="W32" s="18">
        <f t="shared" si="3"/>
        <v>3</v>
      </c>
    </row>
    <row r="33" spans="1:23" ht="12.75">
      <c r="A33" s="8">
        <f t="shared" si="4"/>
        <v>26</v>
      </c>
      <c r="B33" t="s">
        <v>182</v>
      </c>
      <c r="C33" t="s">
        <v>183</v>
      </c>
      <c r="D33" s="9">
        <v>29283</v>
      </c>
      <c r="E33" s="8" t="s">
        <v>22</v>
      </c>
      <c r="F33" s="8">
        <v>65</v>
      </c>
      <c r="G33" s="2" t="s">
        <v>23</v>
      </c>
      <c r="M33" s="9"/>
      <c r="N33" s="4">
        <f t="shared" si="0"/>
        <v>25.75</v>
      </c>
      <c r="O33" s="5">
        <f t="shared" si="2"/>
        <v>0.2881944444444445</v>
      </c>
      <c r="P33" s="5"/>
      <c r="Q33" s="5">
        <v>0.1782638888888889</v>
      </c>
      <c r="R33" s="18">
        <v>1</v>
      </c>
      <c r="S33" s="18">
        <v>1</v>
      </c>
      <c r="T33" s="18"/>
      <c r="U33" s="18">
        <v>1</v>
      </c>
      <c r="W33" s="18">
        <f t="shared" si="3"/>
        <v>3</v>
      </c>
    </row>
    <row r="34" spans="1:23" ht="12.75">
      <c r="A34" s="8">
        <f t="shared" si="4"/>
        <v>27</v>
      </c>
      <c r="B34" t="s">
        <v>184</v>
      </c>
      <c r="C34" t="s">
        <v>185</v>
      </c>
      <c r="D34" s="9">
        <v>26534</v>
      </c>
      <c r="E34" s="8" t="s">
        <v>22</v>
      </c>
      <c r="F34" s="8">
        <v>65</v>
      </c>
      <c r="G34" s="2" t="s">
        <v>23</v>
      </c>
      <c r="M34" s="9"/>
      <c r="N34" s="4">
        <f t="shared" si="0"/>
        <v>33.27777777777778</v>
      </c>
      <c r="O34" s="5">
        <f t="shared" si="2"/>
        <v>0.2881944444444445</v>
      </c>
      <c r="P34" s="5"/>
      <c r="Q34" s="5">
        <f t="shared" si="1"/>
        <v>-0.2881944444444445</v>
      </c>
      <c r="R34" s="18">
        <v>1</v>
      </c>
      <c r="S34" s="18">
        <v>1</v>
      </c>
      <c r="T34" s="18"/>
      <c r="U34" s="18"/>
      <c r="W34" s="18">
        <f t="shared" si="3"/>
        <v>2</v>
      </c>
    </row>
    <row r="35" spans="1:23" ht="12.75">
      <c r="A35" s="8">
        <f t="shared" si="4"/>
        <v>28</v>
      </c>
      <c r="B35" t="s">
        <v>186</v>
      </c>
      <c r="C35" t="s">
        <v>77</v>
      </c>
      <c r="D35" s="9">
        <v>29921</v>
      </c>
      <c r="E35" s="8" t="s">
        <v>22</v>
      </c>
      <c r="F35" s="8">
        <v>65</v>
      </c>
      <c r="G35" s="2" t="s">
        <v>23</v>
      </c>
      <c r="M35" s="9"/>
      <c r="N35" s="4">
        <f t="shared" si="0"/>
        <v>24.005555555555556</v>
      </c>
      <c r="O35" s="5">
        <f t="shared" si="2"/>
        <v>0.2881944444444445</v>
      </c>
      <c r="P35" s="5"/>
      <c r="Q35" s="5">
        <f t="shared" si="1"/>
        <v>-0.2881944444444445</v>
      </c>
      <c r="R35" s="18">
        <v>1</v>
      </c>
      <c r="S35" s="18"/>
      <c r="T35" s="18"/>
      <c r="U35" s="18"/>
      <c r="W35" s="18">
        <f aca="true" t="shared" si="5" ref="W35:W44">COUNT(R35:V35)</f>
        <v>1</v>
      </c>
    </row>
    <row r="36" spans="1:23" ht="12.75">
      <c r="A36" s="8">
        <f t="shared" si="4"/>
        <v>29</v>
      </c>
      <c r="B36" t="s">
        <v>156</v>
      </c>
      <c r="C36" t="s">
        <v>187</v>
      </c>
      <c r="D36" s="9">
        <v>25734</v>
      </c>
      <c r="E36" s="8" t="s">
        <v>22</v>
      </c>
      <c r="F36" s="8">
        <v>65</v>
      </c>
      <c r="G36" s="2" t="s">
        <v>188</v>
      </c>
      <c r="M36" s="9"/>
      <c r="N36" s="4">
        <f t="shared" si="0"/>
        <v>35.46666666666667</v>
      </c>
      <c r="O36" s="5">
        <f t="shared" si="2"/>
        <v>0.2881944444444445</v>
      </c>
      <c r="P36" s="5"/>
      <c r="Q36" s="5">
        <v>0.20625</v>
      </c>
      <c r="R36" s="18">
        <v>1</v>
      </c>
      <c r="S36" s="18">
        <v>1</v>
      </c>
      <c r="T36" s="18"/>
      <c r="U36" s="18">
        <v>1</v>
      </c>
      <c r="W36" s="18">
        <f t="shared" si="5"/>
        <v>3</v>
      </c>
    </row>
    <row r="37" spans="1:23" ht="12.75">
      <c r="A37" s="8">
        <f t="shared" si="4"/>
        <v>30</v>
      </c>
      <c r="B37" t="s">
        <v>189</v>
      </c>
      <c r="C37" t="s">
        <v>190</v>
      </c>
      <c r="D37" s="9">
        <v>30409</v>
      </c>
      <c r="E37" s="8" t="s">
        <v>22</v>
      </c>
      <c r="F37" s="8">
        <v>65</v>
      </c>
      <c r="G37" s="2" t="s">
        <v>23</v>
      </c>
      <c r="M37" s="9"/>
      <c r="N37" s="4">
        <f t="shared" si="0"/>
        <v>22.666666666666668</v>
      </c>
      <c r="O37" s="5">
        <f t="shared" si="2"/>
        <v>0.2881944444444445</v>
      </c>
      <c r="P37" s="5"/>
      <c r="Q37" s="5">
        <v>0.22690972222222225</v>
      </c>
      <c r="R37" s="18">
        <v>1</v>
      </c>
      <c r="S37" s="18">
        <v>1</v>
      </c>
      <c r="T37" s="18"/>
      <c r="U37" s="18">
        <v>1</v>
      </c>
      <c r="W37" s="18">
        <f t="shared" si="5"/>
        <v>3</v>
      </c>
    </row>
    <row r="38" spans="1:23" ht="12.75">
      <c r="A38" s="8">
        <f t="shared" si="4"/>
        <v>31</v>
      </c>
      <c r="B38" t="s">
        <v>191</v>
      </c>
      <c r="C38" t="s">
        <v>192</v>
      </c>
      <c r="D38" s="9">
        <v>32077</v>
      </c>
      <c r="E38" s="8" t="s">
        <v>22</v>
      </c>
      <c r="F38" s="8">
        <v>65</v>
      </c>
      <c r="G38" s="2" t="s">
        <v>195</v>
      </c>
      <c r="M38" s="9"/>
      <c r="N38" s="4">
        <f t="shared" si="0"/>
        <v>18.1</v>
      </c>
      <c r="O38" s="5">
        <f t="shared" si="2"/>
        <v>0.2881944444444445</v>
      </c>
      <c r="P38" s="5"/>
      <c r="Q38" s="5">
        <v>0.2103472222222222</v>
      </c>
      <c r="R38" s="18">
        <v>1</v>
      </c>
      <c r="S38" s="18">
        <v>1</v>
      </c>
      <c r="T38" s="18"/>
      <c r="U38" s="18">
        <v>1</v>
      </c>
      <c r="W38" s="18">
        <f t="shared" si="5"/>
        <v>3</v>
      </c>
    </row>
    <row r="39" spans="1:23" ht="12.75">
      <c r="A39" s="8">
        <f t="shared" si="4"/>
        <v>32</v>
      </c>
      <c r="B39" t="s">
        <v>193</v>
      </c>
      <c r="C39" t="s">
        <v>194</v>
      </c>
      <c r="D39" s="9">
        <v>26408</v>
      </c>
      <c r="E39" s="8" t="s">
        <v>22</v>
      </c>
      <c r="F39" s="8">
        <v>65</v>
      </c>
      <c r="G39" s="2" t="s">
        <v>200</v>
      </c>
      <c r="M39" s="9"/>
      <c r="N39" s="4">
        <f t="shared" si="0"/>
        <v>33.62222222222222</v>
      </c>
      <c r="O39" s="5">
        <f t="shared" si="2"/>
        <v>0.2881944444444445</v>
      </c>
      <c r="P39" s="5"/>
      <c r="Q39" s="5">
        <f t="shared" si="1"/>
        <v>-0.2881944444444445</v>
      </c>
      <c r="R39" s="18">
        <v>1</v>
      </c>
      <c r="S39" s="18">
        <v>1</v>
      </c>
      <c r="T39" s="18"/>
      <c r="U39" s="18">
        <v>1</v>
      </c>
      <c r="W39" s="18">
        <f t="shared" si="5"/>
        <v>3</v>
      </c>
    </row>
    <row r="40" spans="1:23" ht="12.75">
      <c r="A40" s="8">
        <f t="shared" si="4"/>
        <v>33</v>
      </c>
      <c r="B40" t="s">
        <v>196</v>
      </c>
      <c r="C40" t="s">
        <v>197</v>
      </c>
      <c r="D40" s="9">
        <v>29323</v>
      </c>
      <c r="E40" s="8" t="s">
        <v>22</v>
      </c>
      <c r="F40" s="8">
        <v>65</v>
      </c>
      <c r="G40" s="2" t="s">
        <v>200</v>
      </c>
      <c r="M40" s="9"/>
      <c r="N40" s="4">
        <f t="shared" si="0"/>
        <v>25.641666666666666</v>
      </c>
      <c r="O40" s="5">
        <f t="shared" si="2"/>
        <v>0.2881944444444445</v>
      </c>
      <c r="P40" s="5"/>
      <c r="Q40" s="5">
        <f t="shared" si="1"/>
        <v>-0.2881944444444445</v>
      </c>
      <c r="R40" s="18">
        <v>1</v>
      </c>
      <c r="S40" s="18">
        <v>1</v>
      </c>
      <c r="T40" s="18"/>
      <c r="U40" s="18">
        <v>1</v>
      </c>
      <c r="W40" s="18">
        <f t="shared" si="5"/>
        <v>3</v>
      </c>
    </row>
    <row r="41" spans="1:23" ht="12.75">
      <c r="A41" s="8">
        <f t="shared" si="4"/>
        <v>34</v>
      </c>
      <c r="B41" t="s">
        <v>198</v>
      </c>
      <c r="C41" t="s">
        <v>199</v>
      </c>
      <c r="D41" s="9">
        <v>29251</v>
      </c>
      <c r="E41" s="8" t="s">
        <v>22</v>
      </c>
      <c r="F41" s="8">
        <v>65</v>
      </c>
      <c r="G41" s="2" t="s">
        <v>200</v>
      </c>
      <c r="M41" s="9"/>
      <c r="N41" s="4">
        <f t="shared" si="0"/>
        <v>25.841666666666665</v>
      </c>
      <c r="O41" s="5">
        <f t="shared" si="2"/>
        <v>0.2881944444444445</v>
      </c>
      <c r="P41" s="5"/>
      <c r="Q41" s="5">
        <f t="shared" si="1"/>
        <v>-0.2881944444444445</v>
      </c>
      <c r="R41" s="18">
        <v>1</v>
      </c>
      <c r="S41" s="18">
        <v>1</v>
      </c>
      <c r="T41" s="18"/>
      <c r="U41" s="18">
        <v>1</v>
      </c>
      <c r="W41" s="18">
        <f t="shared" si="5"/>
        <v>3</v>
      </c>
    </row>
    <row r="42" spans="1:23" ht="12.75">
      <c r="A42" s="8">
        <f t="shared" si="4"/>
        <v>35</v>
      </c>
      <c r="B42" t="s">
        <v>201</v>
      </c>
      <c r="C42" t="s">
        <v>202</v>
      </c>
      <c r="D42" s="9">
        <v>29220</v>
      </c>
      <c r="E42" s="8" t="s">
        <v>22</v>
      </c>
      <c r="F42" s="8">
        <v>65</v>
      </c>
      <c r="G42" s="2" t="s">
        <v>200</v>
      </c>
      <c r="M42" s="9"/>
      <c r="N42" s="4">
        <f t="shared" si="0"/>
        <v>25.925</v>
      </c>
      <c r="O42" s="5">
        <f t="shared" si="2"/>
        <v>0.2881944444444445</v>
      </c>
      <c r="P42" s="5"/>
      <c r="Q42" s="5">
        <f t="shared" si="1"/>
        <v>-0.2881944444444445</v>
      </c>
      <c r="R42" s="18">
        <v>1</v>
      </c>
      <c r="S42" s="18">
        <v>1</v>
      </c>
      <c r="T42" s="18"/>
      <c r="U42" s="18"/>
      <c r="W42" s="18">
        <f t="shared" si="5"/>
        <v>2</v>
      </c>
    </row>
    <row r="43" spans="1:23" ht="12.75">
      <c r="A43" s="8">
        <f t="shared" si="4"/>
        <v>36</v>
      </c>
      <c r="B43" t="s">
        <v>203</v>
      </c>
      <c r="C43" t="s">
        <v>204</v>
      </c>
      <c r="D43" s="9">
        <v>25007</v>
      </c>
      <c r="E43" s="8" t="s">
        <v>22</v>
      </c>
      <c r="F43" s="8">
        <v>65</v>
      </c>
      <c r="G43" s="2" t="s">
        <v>200</v>
      </c>
      <c r="M43" s="9"/>
      <c r="N43" s="4">
        <f t="shared" si="0"/>
        <v>37.458333333333336</v>
      </c>
      <c r="O43" s="5">
        <f t="shared" si="2"/>
        <v>0.2881944444444445</v>
      </c>
      <c r="P43" s="5"/>
      <c r="Q43" s="5">
        <f t="shared" si="1"/>
        <v>-0.2881944444444445</v>
      </c>
      <c r="R43" s="18">
        <v>1</v>
      </c>
      <c r="S43" s="18">
        <v>1</v>
      </c>
      <c r="T43" s="18"/>
      <c r="U43" s="18">
        <v>1</v>
      </c>
      <c r="W43" s="18">
        <f t="shared" si="5"/>
        <v>3</v>
      </c>
    </row>
    <row r="44" spans="1:23" ht="12.75">
      <c r="A44" s="8">
        <f t="shared" si="4"/>
        <v>37</v>
      </c>
      <c r="B44" t="s">
        <v>205</v>
      </c>
      <c r="C44" t="s">
        <v>206</v>
      </c>
      <c r="D44" s="9">
        <v>26447</v>
      </c>
      <c r="E44" s="8" t="s">
        <v>22</v>
      </c>
      <c r="F44" s="8">
        <v>65</v>
      </c>
      <c r="G44" s="2" t="s">
        <v>200</v>
      </c>
      <c r="M44" s="9"/>
      <c r="N44" s="4">
        <f t="shared" si="0"/>
        <v>33.513888888888886</v>
      </c>
      <c r="O44" s="5">
        <f t="shared" si="2"/>
        <v>0.2881944444444445</v>
      </c>
      <c r="P44" s="5"/>
      <c r="Q44" s="5">
        <f t="shared" si="1"/>
        <v>-0.2881944444444445</v>
      </c>
      <c r="R44" s="18">
        <v>1</v>
      </c>
      <c r="S44" s="18">
        <v>1</v>
      </c>
      <c r="T44" s="18"/>
      <c r="U44" s="18"/>
      <c r="W44" s="18">
        <f t="shared" si="5"/>
        <v>2</v>
      </c>
    </row>
    <row r="45" ht="12.75">
      <c r="M45" s="9"/>
    </row>
    <row r="46" ht="12.75">
      <c r="M46" s="9"/>
    </row>
    <row r="47" ht="12.75">
      <c r="M47" s="9"/>
    </row>
    <row r="48" ht="12.75">
      <c r="M48" s="9"/>
    </row>
    <row r="49" ht="12.75">
      <c r="M49" s="9"/>
    </row>
    <row r="50" ht="12.75">
      <c r="M50" s="9"/>
    </row>
    <row r="51" ht="12.75">
      <c r="M51" s="9"/>
    </row>
    <row r="52" ht="12.75">
      <c r="M52" s="9"/>
    </row>
    <row r="53" ht="12.75">
      <c r="M53" s="9"/>
    </row>
    <row r="54" ht="12.75">
      <c r="M54" s="9"/>
    </row>
    <row r="55" ht="12.75">
      <c r="M55" s="9"/>
    </row>
    <row r="61" spans="1:23" ht="12.75">
      <c r="A61" s="8">
        <f>1+A60</f>
        <v>1</v>
      </c>
      <c r="B61" t="s">
        <v>53</v>
      </c>
      <c r="D61" s="9">
        <v>31409</v>
      </c>
      <c r="E61" s="9" t="s">
        <v>22</v>
      </c>
      <c r="F61" s="11">
        <v>65</v>
      </c>
      <c r="G61" s="2" t="s">
        <v>23</v>
      </c>
      <c r="H61" s="2" t="s">
        <v>54</v>
      </c>
      <c r="I61" s="9"/>
      <c r="J61" s="3" t="s">
        <v>55</v>
      </c>
      <c r="K61" s="9" t="s">
        <v>35</v>
      </c>
      <c r="L61" s="9" t="s">
        <v>37</v>
      </c>
      <c r="M61" s="9">
        <v>38670</v>
      </c>
      <c r="N61" s="4">
        <f>DAYS360(D61,$D$1)/360</f>
        <v>19.930555555555557</v>
      </c>
      <c r="O61" s="5">
        <v>0.2708333333333333</v>
      </c>
      <c r="P61" s="5"/>
      <c r="Q61" s="5">
        <f>+P61-O61</f>
        <v>-0.2708333333333333</v>
      </c>
      <c r="R61" s="18"/>
      <c r="S61" s="18"/>
      <c r="T61" s="18"/>
      <c r="U61" s="18"/>
      <c r="W61" s="18">
        <f>COUNT(R61:V61)</f>
        <v>0</v>
      </c>
    </row>
  </sheetData>
  <hyperlinks>
    <hyperlink ref="J9" r:id="rId1" display="stephan.morkel@bhpbilliton.com"/>
    <hyperlink ref="J10" r:id="rId2" display="sgrove@limpopo.co.za"/>
    <hyperlink ref="J11" r:id="rId3" display="sgrove@limpopo.co.za"/>
    <hyperlink ref="J12" r:id="rId4" display="lucienp@ppattorneys.co.za"/>
    <hyperlink ref="J61" r:id="rId5" display="124271@uniswacc.uniswa.sz"/>
    <hyperlink ref="J24" r:id="rId6" display="topturf@realnet.co.sz"/>
    <hyperlink ref="J25" r:id="rId7" display="LVA@africaonline.co.sz"/>
    <hyperlink ref="J26" r:id="rId8" display="sean@sbgzup.co.sz"/>
    <hyperlink ref="J27" r:id="rId9" display="darron@rawafrica.com"/>
    <hyperlink ref="J28" r:id="rId10" display="leonv@palfridge.com"/>
    <hyperlink ref="J29" r:id="rId11" display="swazisam@yahoo.co.uk"/>
    <hyperlink ref="J30" r:id="rId12" display="kim@all-out.org"/>
  </hyperlinks>
  <printOptions/>
  <pageMargins left="0.75" right="0.75" top="1" bottom="1" header="0.5" footer="0.5"/>
  <pageSetup horizontalDpi="600" verticalDpi="600" orientation="portrait" r:id="rId13"/>
  <ignoredErrors>
    <ignoredError sqref="X12:IV12 B12:M12 N12 P12:Q1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7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6" sqref="A66"/>
    </sheetView>
  </sheetViews>
  <sheetFormatPr defaultColWidth="9.140625" defaultRowHeight="12.75"/>
  <cols>
    <col min="1" max="1" width="4.57421875" style="0" customWidth="1"/>
    <col min="2" max="2" width="15.7109375" style="0" bestFit="1" customWidth="1"/>
    <col min="3" max="3" width="11.28125" style="0" bestFit="1" customWidth="1"/>
    <col min="4" max="4" width="10.140625" style="8" bestFit="1" customWidth="1"/>
    <col min="5" max="5" width="4.28125" style="8" customWidth="1"/>
    <col min="6" max="6" width="8.28125" style="8" bestFit="1" customWidth="1"/>
    <col min="7" max="7" width="13.421875" style="0" bestFit="1" customWidth="1"/>
    <col min="8" max="8" width="14.57421875" style="0" hidden="1" customWidth="1"/>
    <col min="9" max="9" width="12.140625" style="0" hidden="1" customWidth="1"/>
    <col min="10" max="10" width="27.8515625" style="0" hidden="1" customWidth="1"/>
    <col min="11" max="11" width="8.140625" style="8" hidden="1" customWidth="1"/>
    <col min="12" max="12" width="4.8515625" style="8" hidden="1" customWidth="1"/>
    <col min="13" max="13" width="9.421875" style="8" hidden="1" customWidth="1"/>
    <col min="14" max="14" width="8.8515625" style="0" customWidth="1"/>
    <col min="15" max="16" width="0" style="0" hidden="1" customWidth="1"/>
    <col min="18" max="18" width="8.28125" style="0" customWidth="1"/>
    <col min="19" max="20" width="8.00390625" style="0" bestFit="1" customWidth="1"/>
    <col min="21" max="21" width="7.8515625" style="0" bestFit="1" customWidth="1"/>
    <col min="22" max="22" width="2.28125" style="0" customWidth="1"/>
    <col min="23" max="23" width="6.7109375" style="0" bestFit="1" customWidth="1"/>
  </cols>
  <sheetData>
    <row r="1" spans="1:4" ht="12.75">
      <c r="A1" s="10" t="s">
        <v>11</v>
      </c>
      <c r="B1" s="10"/>
      <c r="C1" s="10"/>
      <c r="D1" s="12">
        <v>38689</v>
      </c>
    </row>
    <row r="2" spans="1:14" ht="12.75">
      <c r="A2" s="10" t="s">
        <v>52</v>
      </c>
      <c r="E2" s="9"/>
      <c r="F2" s="9"/>
      <c r="G2" s="2"/>
      <c r="H2" s="2"/>
      <c r="I2" s="2"/>
      <c r="N2" s="4"/>
    </row>
    <row r="4" spans="15:21" ht="12.75">
      <c r="O4" s="1" t="s">
        <v>20</v>
      </c>
      <c r="P4" s="1" t="s">
        <v>20</v>
      </c>
      <c r="R4" s="13" t="s">
        <v>49</v>
      </c>
      <c r="S4" s="14"/>
      <c r="T4" s="14"/>
      <c r="U4" s="15"/>
    </row>
    <row r="5" spans="1:23" ht="12.75">
      <c r="A5" t="s">
        <v>0</v>
      </c>
      <c r="B5" t="s">
        <v>2</v>
      </c>
      <c r="C5" t="s">
        <v>3</v>
      </c>
      <c r="D5" s="8" t="s">
        <v>4</v>
      </c>
      <c r="E5" s="8" t="s">
        <v>18</v>
      </c>
      <c r="F5" s="8" t="s">
        <v>19</v>
      </c>
      <c r="G5" t="s">
        <v>16</v>
      </c>
      <c r="H5" t="s">
        <v>5</v>
      </c>
      <c r="I5" t="s">
        <v>17</v>
      </c>
      <c r="J5" t="s">
        <v>6</v>
      </c>
      <c r="K5" s="8" t="s">
        <v>32</v>
      </c>
      <c r="L5" s="8" t="s">
        <v>33</v>
      </c>
      <c r="M5" s="8" t="s">
        <v>30</v>
      </c>
      <c r="N5" s="6" t="s">
        <v>7</v>
      </c>
      <c r="O5" s="1" t="s">
        <v>8</v>
      </c>
      <c r="P5" s="1" t="s">
        <v>9</v>
      </c>
      <c r="Q5" s="7" t="s">
        <v>10</v>
      </c>
      <c r="R5" s="16" t="s">
        <v>79</v>
      </c>
      <c r="S5" s="16" t="s">
        <v>208</v>
      </c>
      <c r="T5" s="16" t="s">
        <v>79</v>
      </c>
      <c r="U5" s="16" t="s">
        <v>12</v>
      </c>
      <c r="W5" s="16" t="s">
        <v>50</v>
      </c>
    </row>
    <row r="6" spans="1:23" ht="12.75">
      <c r="A6" t="s">
        <v>1</v>
      </c>
      <c r="L6" s="8" t="s">
        <v>34</v>
      </c>
      <c r="M6" s="8" t="s">
        <v>31</v>
      </c>
      <c r="R6" s="22" t="s">
        <v>207</v>
      </c>
      <c r="S6" s="22" t="s">
        <v>209</v>
      </c>
      <c r="T6" s="17">
        <v>6033227</v>
      </c>
      <c r="U6" s="17"/>
      <c r="W6" s="17"/>
    </row>
    <row r="7" spans="18:23" ht="12.75">
      <c r="R7" s="17"/>
      <c r="S7" s="17"/>
      <c r="T7" s="17"/>
      <c r="U7" s="17"/>
      <c r="W7" s="17"/>
    </row>
    <row r="8" spans="1:23" ht="12.75">
      <c r="A8" s="8">
        <f aca="true" t="shared" si="0" ref="A8:A39">1+A7</f>
        <v>1</v>
      </c>
      <c r="B8" s="31" t="s">
        <v>154</v>
      </c>
      <c r="C8" s="31" t="s">
        <v>155</v>
      </c>
      <c r="D8" s="32">
        <v>36495</v>
      </c>
      <c r="E8" s="33" t="s">
        <v>22</v>
      </c>
      <c r="F8" s="33">
        <v>35</v>
      </c>
      <c r="G8" s="34" t="s">
        <v>129</v>
      </c>
      <c r="H8" s="31"/>
      <c r="I8" s="31"/>
      <c r="J8" s="31"/>
      <c r="K8" s="32"/>
      <c r="L8" s="32"/>
      <c r="M8" s="33"/>
      <c r="N8" s="35">
        <f aca="true" t="shared" si="1" ref="N8:N39">DAYS360(D8,$D$1)/360</f>
        <v>6.0055555555555555</v>
      </c>
      <c r="O8" s="36">
        <v>0.3333333333333333</v>
      </c>
      <c r="P8" s="31"/>
      <c r="Q8" s="36">
        <f>+P8-O8</f>
        <v>-0.3333333333333333</v>
      </c>
      <c r="R8" s="37"/>
      <c r="S8" s="37"/>
      <c r="T8" s="37" t="s">
        <v>265</v>
      </c>
      <c r="U8" s="37"/>
      <c r="V8" s="31"/>
      <c r="W8" s="37">
        <f aca="true" t="shared" si="2" ref="W8:W39">COUNT(R8:V8)</f>
        <v>0</v>
      </c>
    </row>
    <row r="9" spans="1:23" ht="12.75">
      <c r="A9" s="8">
        <f t="shared" si="0"/>
        <v>2</v>
      </c>
      <c r="B9" t="s">
        <v>172</v>
      </c>
      <c r="C9" t="s">
        <v>168</v>
      </c>
      <c r="D9" s="9">
        <v>35606</v>
      </c>
      <c r="E9" s="8" t="s">
        <v>22</v>
      </c>
      <c r="F9" s="8">
        <v>35</v>
      </c>
      <c r="G9" s="2" t="s">
        <v>129</v>
      </c>
      <c r="N9" s="4">
        <f t="shared" si="1"/>
        <v>8.438888888888888</v>
      </c>
      <c r="O9" s="5">
        <v>0.3333333333333333</v>
      </c>
      <c r="Q9" s="5">
        <v>0.1638425925925926</v>
      </c>
      <c r="R9" s="18"/>
      <c r="S9" s="18"/>
      <c r="T9" s="18"/>
      <c r="U9" s="18">
        <v>1</v>
      </c>
      <c r="W9" s="18">
        <f t="shared" si="2"/>
        <v>1</v>
      </c>
    </row>
    <row r="10" spans="1:23" ht="12.75">
      <c r="A10" s="8">
        <f t="shared" si="0"/>
        <v>3</v>
      </c>
      <c r="B10" t="s">
        <v>132</v>
      </c>
      <c r="C10" t="s">
        <v>133</v>
      </c>
      <c r="D10" s="9">
        <v>34598</v>
      </c>
      <c r="E10" s="9" t="s">
        <v>22</v>
      </c>
      <c r="F10" s="11">
        <v>35</v>
      </c>
      <c r="G10" s="2" t="s">
        <v>129</v>
      </c>
      <c r="H10" s="2" t="s">
        <v>134</v>
      </c>
      <c r="I10" s="9"/>
      <c r="J10" s="3" t="s">
        <v>135</v>
      </c>
      <c r="K10" s="9" t="s">
        <v>35</v>
      </c>
      <c r="L10" s="9" t="s">
        <v>136</v>
      </c>
      <c r="M10" s="9">
        <v>38687</v>
      </c>
      <c r="N10" s="4">
        <f t="shared" si="1"/>
        <v>11.2</v>
      </c>
      <c r="O10" s="5">
        <v>0.3333333333333333</v>
      </c>
      <c r="P10" s="5"/>
      <c r="Q10" s="5">
        <v>0.15775462962962963</v>
      </c>
      <c r="R10" s="18"/>
      <c r="S10" s="18"/>
      <c r="T10" s="18"/>
      <c r="U10" s="18">
        <v>1</v>
      </c>
      <c r="W10" s="18">
        <f t="shared" si="2"/>
        <v>1</v>
      </c>
    </row>
    <row r="11" spans="1:23" ht="12.75">
      <c r="A11" s="8">
        <f t="shared" si="0"/>
        <v>4</v>
      </c>
      <c r="B11" t="s">
        <v>216</v>
      </c>
      <c r="C11" t="s">
        <v>217</v>
      </c>
      <c r="D11" s="9">
        <v>34529</v>
      </c>
      <c r="E11" s="8" t="s">
        <v>22</v>
      </c>
      <c r="F11" s="8">
        <v>35</v>
      </c>
      <c r="G11" s="2"/>
      <c r="N11" s="4">
        <f t="shared" si="1"/>
        <v>11.386111111111111</v>
      </c>
      <c r="O11" s="5">
        <v>0.3333333333333333</v>
      </c>
      <c r="Q11" s="5">
        <v>0.14413194444444444</v>
      </c>
      <c r="R11" s="18"/>
      <c r="S11" s="18"/>
      <c r="T11" s="18"/>
      <c r="U11" s="18">
        <v>1</v>
      </c>
      <c r="W11" s="18">
        <f t="shared" si="2"/>
        <v>1</v>
      </c>
    </row>
    <row r="12" spans="1:23" ht="12.75">
      <c r="A12" s="8">
        <f t="shared" si="0"/>
        <v>5</v>
      </c>
      <c r="B12" t="s">
        <v>240</v>
      </c>
      <c r="C12" t="s">
        <v>230</v>
      </c>
      <c r="D12" s="9">
        <v>33569</v>
      </c>
      <c r="E12" s="8" t="s">
        <v>22</v>
      </c>
      <c r="F12" s="8">
        <v>35</v>
      </c>
      <c r="G12" s="2" t="s">
        <v>129</v>
      </c>
      <c r="N12" s="4">
        <f t="shared" si="1"/>
        <v>14.016666666666667</v>
      </c>
      <c r="O12" s="5">
        <v>0.3333333333333333</v>
      </c>
      <c r="Q12" s="5">
        <f>+P12-O12</f>
        <v>-0.3333333333333333</v>
      </c>
      <c r="R12" s="18"/>
      <c r="S12" s="18"/>
      <c r="T12" s="18"/>
      <c r="U12" s="18">
        <v>1</v>
      </c>
      <c r="W12" s="18">
        <f t="shared" si="2"/>
        <v>1</v>
      </c>
    </row>
    <row r="13" spans="1:23" ht="12.75">
      <c r="A13" s="8">
        <f t="shared" si="0"/>
        <v>6</v>
      </c>
      <c r="B13" t="s">
        <v>239</v>
      </c>
      <c r="D13" s="9">
        <v>33277</v>
      </c>
      <c r="E13" s="8" t="s">
        <v>22</v>
      </c>
      <c r="F13" s="8">
        <v>35</v>
      </c>
      <c r="G13" s="2" t="s">
        <v>129</v>
      </c>
      <c r="N13" s="4">
        <f t="shared" si="1"/>
        <v>14.819444444444445</v>
      </c>
      <c r="O13" s="5">
        <v>0.3333333333333333</v>
      </c>
      <c r="Q13" s="5">
        <f>+P13-O13</f>
        <v>-0.3333333333333333</v>
      </c>
      <c r="R13" s="18"/>
      <c r="S13" s="18"/>
      <c r="T13" s="18"/>
      <c r="U13" s="18">
        <v>1</v>
      </c>
      <c r="W13" s="18">
        <f t="shared" si="2"/>
        <v>1</v>
      </c>
    </row>
    <row r="14" spans="1:23" ht="12.75">
      <c r="A14" s="8">
        <f t="shared" si="0"/>
        <v>7</v>
      </c>
      <c r="B14" t="s">
        <v>147</v>
      </c>
      <c r="C14" t="s">
        <v>148</v>
      </c>
      <c r="D14" s="9">
        <v>33264</v>
      </c>
      <c r="E14" s="8" t="s">
        <v>22</v>
      </c>
      <c r="F14" s="8">
        <v>35</v>
      </c>
      <c r="G14" s="2" t="s">
        <v>129</v>
      </c>
      <c r="K14" s="9"/>
      <c r="L14" s="9"/>
      <c r="M14" s="9"/>
      <c r="N14" s="4">
        <f t="shared" si="1"/>
        <v>14.852777777777778</v>
      </c>
      <c r="O14" s="5">
        <v>0.3333333333333333</v>
      </c>
      <c r="Q14" s="5">
        <v>0.1738425925925926</v>
      </c>
      <c r="R14" s="18"/>
      <c r="S14" s="18"/>
      <c r="T14" s="18"/>
      <c r="U14" s="18">
        <v>1</v>
      </c>
      <c r="W14" s="18">
        <f t="shared" si="2"/>
        <v>1</v>
      </c>
    </row>
    <row r="15" spans="1:23" ht="12.75">
      <c r="A15" s="8">
        <f t="shared" si="0"/>
        <v>8</v>
      </c>
      <c r="B15" t="s">
        <v>172</v>
      </c>
      <c r="C15" t="s">
        <v>218</v>
      </c>
      <c r="D15" s="9">
        <v>33194</v>
      </c>
      <c r="E15" s="8" t="s">
        <v>22</v>
      </c>
      <c r="F15" s="8">
        <v>35</v>
      </c>
      <c r="G15" s="2" t="s">
        <v>129</v>
      </c>
      <c r="N15" s="4">
        <f t="shared" si="1"/>
        <v>15.044444444444444</v>
      </c>
      <c r="O15" s="5">
        <v>0.3333333333333333</v>
      </c>
      <c r="Q15" s="5">
        <v>0.11895833333333333</v>
      </c>
      <c r="R15" s="18"/>
      <c r="S15" s="18"/>
      <c r="T15" s="18"/>
      <c r="U15" s="18">
        <v>1</v>
      </c>
      <c r="W15" s="18">
        <f t="shared" si="2"/>
        <v>1</v>
      </c>
    </row>
    <row r="16" spans="1:23" ht="12.75">
      <c r="A16" s="8">
        <f t="shared" si="0"/>
        <v>9</v>
      </c>
      <c r="B16" t="s">
        <v>233</v>
      </c>
      <c r="C16" t="s">
        <v>232</v>
      </c>
      <c r="D16" s="9">
        <v>32504</v>
      </c>
      <c r="E16" s="8" t="s">
        <v>22</v>
      </c>
      <c r="F16" s="8">
        <v>35</v>
      </c>
      <c r="G16" s="2" t="s">
        <v>129</v>
      </c>
      <c r="N16" s="4">
        <f t="shared" si="1"/>
        <v>16.933333333333334</v>
      </c>
      <c r="O16" s="5">
        <v>0.3333333333333333</v>
      </c>
      <c r="Q16" s="5">
        <v>0.1577314814814815</v>
      </c>
      <c r="R16" s="18"/>
      <c r="S16" s="18"/>
      <c r="T16" s="18"/>
      <c r="U16" s="18">
        <v>1</v>
      </c>
      <c r="W16" s="18">
        <f t="shared" si="2"/>
        <v>1</v>
      </c>
    </row>
    <row r="17" spans="1:23" ht="12.75">
      <c r="A17" s="8">
        <f t="shared" si="0"/>
        <v>10</v>
      </c>
      <c r="B17" t="s">
        <v>83</v>
      </c>
      <c r="C17" t="s">
        <v>84</v>
      </c>
      <c r="D17" s="9">
        <v>32440</v>
      </c>
      <c r="E17" s="8" t="s">
        <v>22</v>
      </c>
      <c r="F17" s="8">
        <v>35</v>
      </c>
      <c r="G17" s="2" t="s">
        <v>129</v>
      </c>
      <c r="N17" s="4">
        <f t="shared" si="1"/>
        <v>17.108333333333334</v>
      </c>
      <c r="O17" s="5">
        <v>0.3333333333333333</v>
      </c>
      <c r="Q17" s="5">
        <v>0.13153935185185187</v>
      </c>
      <c r="R17" s="18"/>
      <c r="S17" s="18"/>
      <c r="T17" s="18"/>
      <c r="U17" s="18">
        <v>1</v>
      </c>
      <c r="W17" s="18">
        <f t="shared" si="2"/>
        <v>1</v>
      </c>
    </row>
    <row r="18" spans="1:23" ht="12.75">
      <c r="A18" s="8">
        <f t="shared" si="0"/>
        <v>11</v>
      </c>
      <c r="B18" t="s">
        <v>211</v>
      </c>
      <c r="C18" t="s">
        <v>212</v>
      </c>
      <c r="D18" s="9">
        <v>32342</v>
      </c>
      <c r="E18" s="8" t="s">
        <v>22</v>
      </c>
      <c r="F18" s="8">
        <v>35</v>
      </c>
      <c r="G18" s="2" t="s">
        <v>129</v>
      </c>
      <c r="N18" s="4">
        <f t="shared" si="1"/>
        <v>17.375</v>
      </c>
      <c r="O18" s="5">
        <v>0.3333333333333333</v>
      </c>
      <c r="Q18" s="5">
        <v>0.09303240740740741</v>
      </c>
      <c r="R18" s="18"/>
      <c r="S18" s="18"/>
      <c r="T18" s="18"/>
      <c r="U18" s="18">
        <v>1</v>
      </c>
      <c r="W18" s="18">
        <f t="shared" si="2"/>
        <v>1</v>
      </c>
    </row>
    <row r="19" spans="1:23" ht="12.75">
      <c r="A19" s="8">
        <f t="shared" si="0"/>
        <v>12</v>
      </c>
      <c r="B19" t="s">
        <v>128</v>
      </c>
      <c r="C19" t="s">
        <v>84</v>
      </c>
      <c r="D19" s="9">
        <v>32335</v>
      </c>
      <c r="E19" s="9" t="s">
        <v>22</v>
      </c>
      <c r="F19" s="11">
        <v>35</v>
      </c>
      <c r="G19" s="2" t="s">
        <v>129</v>
      </c>
      <c r="H19" s="2"/>
      <c r="I19" s="9"/>
      <c r="J19" s="3"/>
      <c r="K19" s="9" t="s">
        <v>35</v>
      </c>
      <c r="L19" s="9"/>
      <c r="M19" s="9">
        <v>38686</v>
      </c>
      <c r="N19" s="4">
        <f t="shared" si="1"/>
        <v>17.394444444444446</v>
      </c>
      <c r="O19" s="5">
        <v>0.3333333333333333</v>
      </c>
      <c r="P19" s="5"/>
      <c r="Q19" s="5">
        <v>0.13587962962962963</v>
      </c>
      <c r="R19" s="18"/>
      <c r="S19" s="18"/>
      <c r="T19" s="18"/>
      <c r="U19" s="18">
        <v>1</v>
      </c>
      <c r="W19" s="18">
        <f t="shared" si="2"/>
        <v>1</v>
      </c>
    </row>
    <row r="20" spans="1:23" ht="12.75">
      <c r="A20" s="8">
        <f t="shared" si="0"/>
        <v>13</v>
      </c>
      <c r="B20" t="s">
        <v>245</v>
      </c>
      <c r="C20" t="s">
        <v>246</v>
      </c>
      <c r="D20" s="9">
        <v>31524</v>
      </c>
      <c r="E20" s="8" t="s">
        <v>22</v>
      </c>
      <c r="F20" s="8">
        <v>35</v>
      </c>
      <c r="G20" s="2" t="s">
        <v>23</v>
      </c>
      <c r="N20" s="4">
        <f t="shared" si="1"/>
        <v>19.613888888888887</v>
      </c>
      <c r="O20" s="5">
        <v>0.3333333333333333</v>
      </c>
      <c r="Q20" s="5">
        <v>0.10072916666666666</v>
      </c>
      <c r="R20" s="18"/>
      <c r="S20" s="18"/>
      <c r="T20" s="18"/>
      <c r="U20" s="18">
        <v>1</v>
      </c>
      <c r="W20" s="18">
        <f t="shared" si="2"/>
        <v>1</v>
      </c>
    </row>
    <row r="21" spans="1:23" ht="12.75">
      <c r="A21" s="8">
        <f t="shared" si="0"/>
        <v>14</v>
      </c>
      <c r="B21" t="s">
        <v>53</v>
      </c>
      <c r="C21" t="s">
        <v>146</v>
      </c>
      <c r="D21" s="9">
        <v>31409</v>
      </c>
      <c r="E21" s="8" t="s">
        <v>22</v>
      </c>
      <c r="F21" s="8">
        <v>35</v>
      </c>
      <c r="G21" s="2" t="s">
        <v>23</v>
      </c>
      <c r="H21" t="s">
        <v>54</v>
      </c>
      <c r="K21" s="9"/>
      <c r="L21" s="9"/>
      <c r="M21" s="9"/>
      <c r="N21" s="4">
        <f t="shared" si="1"/>
        <v>19.930555555555557</v>
      </c>
      <c r="O21" s="5">
        <v>0.3333333333333333</v>
      </c>
      <c r="Q21" s="5">
        <f>+P21-O21</f>
        <v>-0.3333333333333333</v>
      </c>
      <c r="R21" s="18"/>
      <c r="S21" s="18"/>
      <c r="T21" s="18"/>
      <c r="U21" s="18"/>
      <c r="W21" s="18">
        <f t="shared" si="2"/>
        <v>0</v>
      </c>
    </row>
    <row r="22" spans="1:23" ht="12.75">
      <c r="A22" s="8">
        <f t="shared" si="0"/>
        <v>15</v>
      </c>
      <c r="B22" t="s">
        <v>53</v>
      </c>
      <c r="C22" t="s">
        <v>146</v>
      </c>
      <c r="D22" s="9">
        <v>31409</v>
      </c>
      <c r="E22" s="8" t="s">
        <v>22</v>
      </c>
      <c r="F22" s="8">
        <v>35</v>
      </c>
      <c r="G22" s="2" t="s">
        <v>23</v>
      </c>
      <c r="N22" s="4">
        <f t="shared" si="1"/>
        <v>19.930555555555557</v>
      </c>
      <c r="O22" s="5">
        <v>0.3333333333333333</v>
      </c>
      <c r="Q22" s="5">
        <v>0.11302083333333333</v>
      </c>
      <c r="R22" s="18"/>
      <c r="S22" s="18"/>
      <c r="T22" s="18"/>
      <c r="U22" s="18">
        <v>1</v>
      </c>
      <c r="W22" s="18">
        <f t="shared" si="2"/>
        <v>1</v>
      </c>
    </row>
    <row r="23" spans="1:23" ht="12.75">
      <c r="A23" s="8">
        <f t="shared" si="0"/>
        <v>16</v>
      </c>
      <c r="B23" t="s">
        <v>166</v>
      </c>
      <c r="C23" t="s">
        <v>251</v>
      </c>
      <c r="D23" s="9">
        <v>31119</v>
      </c>
      <c r="E23" s="8" t="s">
        <v>22</v>
      </c>
      <c r="F23" s="8">
        <v>35</v>
      </c>
      <c r="G23" s="2" t="s">
        <v>23</v>
      </c>
      <c r="N23" s="4">
        <f t="shared" si="1"/>
        <v>20.72222222222222</v>
      </c>
      <c r="O23" s="5">
        <v>0.3333333333333333</v>
      </c>
      <c r="Q23" s="5">
        <v>0.12372685185185185</v>
      </c>
      <c r="R23" s="18"/>
      <c r="S23" s="18"/>
      <c r="T23" s="18"/>
      <c r="U23" s="18">
        <v>1</v>
      </c>
      <c r="W23" s="18">
        <f t="shared" si="2"/>
        <v>1</v>
      </c>
    </row>
    <row r="24" spans="1:23" ht="12.75">
      <c r="A24" s="8">
        <f t="shared" si="0"/>
        <v>17</v>
      </c>
      <c r="B24" t="s">
        <v>234</v>
      </c>
      <c r="C24" t="s">
        <v>232</v>
      </c>
      <c r="D24" s="9">
        <v>31060</v>
      </c>
      <c r="E24" s="8" t="s">
        <v>22</v>
      </c>
      <c r="F24" s="8">
        <v>35</v>
      </c>
      <c r="G24" s="2" t="s">
        <v>235</v>
      </c>
      <c r="N24" s="4">
        <f t="shared" si="1"/>
        <v>20.88888888888889</v>
      </c>
      <c r="O24" s="5">
        <v>0.3333333333333333</v>
      </c>
      <c r="Q24" s="5">
        <v>0.18847222222222224</v>
      </c>
      <c r="R24" s="18"/>
      <c r="S24" s="18"/>
      <c r="T24" s="18"/>
      <c r="U24" s="18">
        <v>1</v>
      </c>
      <c r="W24" s="18">
        <f t="shared" si="2"/>
        <v>1</v>
      </c>
    </row>
    <row r="25" spans="1:23" ht="12.75">
      <c r="A25" s="8">
        <f t="shared" si="0"/>
        <v>18</v>
      </c>
      <c r="B25" t="s">
        <v>247</v>
      </c>
      <c r="C25" t="s">
        <v>248</v>
      </c>
      <c r="D25" s="9">
        <v>30859</v>
      </c>
      <c r="E25" s="8" t="s">
        <v>22</v>
      </c>
      <c r="F25" s="8">
        <v>35</v>
      </c>
      <c r="G25" s="2" t="s">
        <v>23</v>
      </c>
      <c r="N25" s="4">
        <f t="shared" si="1"/>
        <v>21.43611111111111</v>
      </c>
      <c r="O25" s="5">
        <v>0.3333333333333333</v>
      </c>
      <c r="Q25" s="5">
        <v>0.08646990740740741</v>
      </c>
      <c r="R25" s="18"/>
      <c r="S25" s="18"/>
      <c r="T25" s="18"/>
      <c r="U25" s="18">
        <v>1</v>
      </c>
      <c r="W25" s="18">
        <f t="shared" si="2"/>
        <v>1</v>
      </c>
    </row>
    <row r="26" spans="1:23" ht="12.75">
      <c r="A26" s="8">
        <f t="shared" si="0"/>
        <v>19</v>
      </c>
      <c r="B26" t="s">
        <v>229</v>
      </c>
      <c r="C26" t="s">
        <v>230</v>
      </c>
      <c r="D26" s="9">
        <v>30658</v>
      </c>
      <c r="E26" s="8" t="s">
        <v>22</v>
      </c>
      <c r="F26" s="8">
        <v>35</v>
      </c>
      <c r="G26" s="2"/>
      <c r="N26" s="4">
        <f t="shared" si="1"/>
        <v>21.98611111111111</v>
      </c>
      <c r="O26" s="5">
        <v>0.3333333333333333</v>
      </c>
      <c r="Q26" s="5">
        <v>0.15796296296296297</v>
      </c>
      <c r="R26" s="18"/>
      <c r="S26" s="18"/>
      <c r="T26" s="18"/>
      <c r="U26" s="18">
        <v>1</v>
      </c>
      <c r="W26" s="18">
        <f t="shared" si="2"/>
        <v>1</v>
      </c>
    </row>
    <row r="27" spans="1:23" ht="12.75">
      <c r="A27" s="8">
        <f t="shared" si="0"/>
        <v>20</v>
      </c>
      <c r="B27" t="s">
        <v>236</v>
      </c>
      <c r="C27" t="s">
        <v>232</v>
      </c>
      <c r="D27" s="9">
        <v>30626</v>
      </c>
      <c r="E27" s="8" t="s">
        <v>22</v>
      </c>
      <c r="F27" s="8">
        <v>35</v>
      </c>
      <c r="G27" s="2" t="s">
        <v>23</v>
      </c>
      <c r="N27" s="4">
        <f t="shared" si="1"/>
        <v>22.075</v>
      </c>
      <c r="O27" s="5">
        <v>0.3333333333333333</v>
      </c>
      <c r="Q27" s="5">
        <v>0.15778935185185186</v>
      </c>
      <c r="R27" s="18"/>
      <c r="S27" s="18"/>
      <c r="T27" s="18"/>
      <c r="U27" s="18">
        <v>1</v>
      </c>
      <c r="W27" s="18">
        <f t="shared" si="2"/>
        <v>1</v>
      </c>
    </row>
    <row r="28" spans="1:23" ht="12.75">
      <c r="A28" s="8">
        <f t="shared" si="0"/>
        <v>21</v>
      </c>
      <c r="B28" t="s">
        <v>174</v>
      </c>
      <c r="C28" t="s">
        <v>84</v>
      </c>
      <c r="D28" s="9">
        <v>29952</v>
      </c>
      <c r="E28" s="8" t="s">
        <v>22</v>
      </c>
      <c r="F28" s="8">
        <v>35</v>
      </c>
      <c r="G28" s="2" t="s">
        <v>23</v>
      </c>
      <c r="N28" s="4">
        <f t="shared" si="1"/>
        <v>23.92222222222222</v>
      </c>
      <c r="O28" s="5">
        <v>0.3333333333333333</v>
      </c>
      <c r="Q28" s="5">
        <v>0.09090277777777778</v>
      </c>
      <c r="R28" s="18"/>
      <c r="S28" s="18"/>
      <c r="T28" s="18"/>
      <c r="U28" s="18">
        <v>1</v>
      </c>
      <c r="W28" s="18">
        <f t="shared" si="2"/>
        <v>1</v>
      </c>
    </row>
    <row r="29" spans="1:23" ht="12.75">
      <c r="A29" s="8">
        <f t="shared" si="0"/>
        <v>22</v>
      </c>
      <c r="B29" t="s">
        <v>241</v>
      </c>
      <c r="C29" t="s">
        <v>242</v>
      </c>
      <c r="D29" s="9">
        <v>29947</v>
      </c>
      <c r="E29" s="8" t="s">
        <v>22</v>
      </c>
      <c r="F29" s="8">
        <v>35</v>
      </c>
      <c r="G29" s="2" t="s">
        <v>23</v>
      </c>
      <c r="N29" s="4">
        <f t="shared" si="1"/>
        <v>23.933333333333334</v>
      </c>
      <c r="O29" s="5">
        <v>0.3333333333333333</v>
      </c>
      <c r="Q29" s="5">
        <v>0.1170486111111111</v>
      </c>
      <c r="R29" s="18"/>
      <c r="S29" s="18"/>
      <c r="T29" s="18"/>
      <c r="U29" s="18">
        <v>1</v>
      </c>
      <c r="W29" s="18">
        <f t="shared" si="2"/>
        <v>1</v>
      </c>
    </row>
    <row r="30" spans="1:23" ht="12.75">
      <c r="A30" s="8">
        <f t="shared" si="0"/>
        <v>23</v>
      </c>
      <c r="B30" t="s">
        <v>224</v>
      </c>
      <c r="C30" t="s">
        <v>225</v>
      </c>
      <c r="D30" s="9">
        <v>29923</v>
      </c>
      <c r="E30" s="8" t="s">
        <v>26</v>
      </c>
      <c r="F30" s="8">
        <v>35</v>
      </c>
      <c r="G30" s="2" t="s">
        <v>23</v>
      </c>
      <c r="N30" s="4">
        <f t="shared" si="1"/>
        <v>24</v>
      </c>
      <c r="O30" s="5">
        <v>0.3333333333333333</v>
      </c>
      <c r="Q30" s="5">
        <v>0.13792824074074075</v>
      </c>
      <c r="R30" s="18"/>
      <c r="S30" s="18"/>
      <c r="T30" s="18"/>
      <c r="U30" s="18">
        <v>1</v>
      </c>
      <c r="W30" s="18">
        <f t="shared" si="2"/>
        <v>1</v>
      </c>
    </row>
    <row r="31" spans="1:23" ht="12.75">
      <c r="A31" s="8">
        <f t="shared" si="0"/>
        <v>24</v>
      </c>
      <c r="B31" t="s">
        <v>143</v>
      </c>
      <c r="C31" t="s">
        <v>243</v>
      </c>
      <c r="D31" s="9">
        <v>29500</v>
      </c>
      <c r="E31" s="8" t="s">
        <v>22</v>
      </c>
      <c r="F31" s="8">
        <v>35</v>
      </c>
      <c r="G31" s="2" t="s">
        <v>23</v>
      </c>
      <c r="N31" s="4">
        <f t="shared" si="1"/>
        <v>25.158333333333335</v>
      </c>
      <c r="O31" s="5">
        <v>0.3333333333333333</v>
      </c>
      <c r="Q31" s="5">
        <v>0.1246875</v>
      </c>
      <c r="R31" s="18"/>
      <c r="S31" s="18"/>
      <c r="T31" s="18"/>
      <c r="U31" s="18">
        <v>1</v>
      </c>
      <c r="W31" s="18">
        <f t="shared" si="2"/>
        <v>1</v>
      </c>
    </row>
    <row r="32" spans="1:23" ht="12.75">
      <c r="A32" s="8">
        <f t="shared" si="0"/>
        <v>25</v>
      </c>
      <c r="B32" t="s">
        <v>237</v>
      </c>
      <c r="C32" t="s">
        <v>133</v>
      </c>
      <c r="D32" s="9">
        <v>29475</v>
      </c>
      <c r="E32" s="8" t="s">
        <v>26</v>
      </c>
      <c r="F32" s="8">
        <v>35</v>
      </c>
      <c r="G32" s="2" t="s">
        <v>27</v>
      </c>
      <c r="N32" s="4">
        <f t="shared" si="1"/>
        <v>25.227777777777778</v>
      </c>
      <c r="O32" s="5">
        <v>0.3333333333333333</v>
      </c>
      <c r="Q32" s="5">
        <f>+P32-O32</f>
        <v>-0.3333333333333333</v>
      </c>
      <c r="R32" s="18"/>
      <c r="S32" s="18"/>
      <c r="T32" s="18"/>
      <c r="U32" s="18">
        <v>1</v>
      </c>
      <c r="W32" s="18">
        <f t="shared" si="2"/>
        <v>1</v>
      </c>
    </row>
    <row r="33" spans="1:23" ht="12.75">
      <c r="A33" s="8">
        <f t="shared" si="0"/>
        <v>26</v>
      </c>
      <c r="B33" t="s">
        <v>132</v>
      </c>
      <c r="C33" t="s">
        <v>142</v>
      </c>
      <c r="D33" s="9">
        <v>29285</v>
      </c>
      <c r="E33" s="8" t="s">
        <v>22</v>
      </c>
      <c r="F33" s="8">
        <v>35</v>
      </c>
      <c r="G33" s="2" t="s">
        <v>23</v>
      </c>
      <c r="K33" s="9"/>
      <c r="L33" s="9"/>
      <c r="M33" s="9">
        <v>38687</v>
      </c>
      <c r="N33" s="4">
        <f t="shared" si="1"/>
        <v>25.744444444444444</v>
      </c>
      <c r="O33" s="5">
        <v>0.3333333333333333</v>
      </c>
      <c r="Q33" s="5">
        <v>0.09972222222222223</v>
      </c>
      <c r="R33" s="18"/>
      <c r="S33" s="18"/>
      <c r="T33" s="18"/>
      <c r="U33" s="18">
        <v>1</v>
      </c>
      <c r="W33" s="18">
        <f t="shared" si="2"/>
        <v>1</v>
      </c>
    </row>
    <row r="34" spans="1:23" ht="12.75">
      <c r="A34" s="8">
        <f t="shared" si="0"/>
        <v>27</v>
      </c>
      <c r="B34" s="31" t="s">
        <v>177</v>
      </c>
      <c r="C34" s="31" t="s">
        <v>210</v>
      </c>
      <c r="D34" s="32">
        <v>28507</v>
      </c>
      <c r="E34" s="33" t="s">
        <v>26</v>
      </c>
      <c r="F34" s="33">
        <v>35</v>
      </c>
      <c r="G34" s="34" t="s">
        <v>27</v>
      </c>
      <c r="H34" s="31"/>
      <c r="I34" s="31"/>
      <c r="J34" s="31"/>
      <c r="K34" s="33"/>
      <c r="L34" s="33"/>
      <c r="M34" s="33"/>
      <c r="N34" s="35">
        <f t="shared" si="1"/>
        <v>27.877777777777776</v>
      </c>
      <c r="O34" s="36">
        <v>0.3333333333333333</v>
      </c>
      <c r="P34" s="31"/>
      <c r="Q34" s="36">
        <f>+P34-O34</f>
        <v>-0.3333333333333333</v>
      </c>
      <c r="R34" s="37"/>
      <c r="S34" s="37"/>
      <c r="T34" s="37"/>
      <c r="U34" s="37" t="s">
        <v>265</v>
      </c>
      <c r="V34" s="31"/>
      <c r="W34" s="37">
        <f t="shared" si="2"/>
        <v>0</v>
      </c>
    </row>
    <row r="35" spans="1:23" ht="12.75">
      <c r="A35" s="8">
        <f t="shared" si="0"/>
        <v>28</v>
      </c>
      <c r="B35" t="s">
        <v>149</v>
      </c>
      <c r="C35" t="s">
        <v>150</v>
      </c>
      <c r="D35" s="9">
        <v>28425</v>
      </c>
      <c r="E35" s="8" t="s">
        <v>26</v>
      </c>
      <c r="F35" s="8">
        <v>35</v>
      </c>
      <c r="G35" s="2" t="s">
        <v>27</v>
      </c>
      <c r="K35" s="9"/>
      <c r="L35" s="9"/>
      <c r="M35" s="9"/>
      <c r="N35" s="4">
        <f t="shared" si="1"/>
        <v>28.1</v>
      </c>
      <c r="O35" s="5">
        <v>0.3333333333333333</v>
      </c>
      <c r="Q35" s="5">
        <v>0.12046296296296295</v>
      </c>
      <c r="R35" s="18"/>
      <c r="S35" s="18"/>
      <c r="T35" s="18"/>
      <c r="U35" s="18">
        <v>1</v>
      </c>
      <c r="W35" s="18">
        <f t="shared" si="2"/>
        <v>1</v>
      </c>
    </row>
    <row r="36" spans="1:23" ht="12.75">
      <c r="A36" s="8">
        <f t="shared" si="0"/>
        <v>29</v>
      </c>
      <c r="B36" t="s">
        <v>244</v>
      </c>
      <c r="D36" s="9">
        <v>28234</v>
      </c>
      <c r="E36" s="8" t="s">
        <v>22</v>
      </c>
      <c r="F36" s="8">
        <v>35</v>
      </c>
      <c r="G36" s="2" t="s">
        <v>23</v>
      </c>
      <c r="N36" s="4">
        <f t="shared" si="1"/>
        <v>28.622222222222224</v>
      </c>
      <c r="O36" s="5">
        <v>0.3333333333333333</v>
      </c>
      <c r="Q36" s="5">
        <v>0.09908564814814814</v>
      </c>
      <c r="R36" s="18"/>
      <c r="S36" s="18"/>
      <c r="T36" s="18"/>
      <c r="U36" s="18">
        <v>1</v>
      </c>
      <c r="W36" s="18">
        <f t="shared" si="2"/>
        <v>1</v>
      </c>
    </row>
    <row r="37" spans="1:23" ht="12.75">
      <c r="A37" s="8">
        <f t="shared" si="0"/>
        <v>30</v>
      </c>
      <c r="B37" t="s">
        <v>130</v>
      </c>
      <c r="C37" t="s">
        <v>131</v>
      </c>
      <c r="D37" s="9">
        <v>27923</v>
      </c>
      <c r="E37" s="9" t="s">
        <v>22</v>
      </c>
      <c r="F37" s="11">
        <v>35</v>
      </c>
      <c r="G37" s="2" t="s">
        <v>23</v>
      </c>
      <c r="H37" s="2"/>
      <c r="I37" s="9"/>
      <c r="J37" s="3"/>
      <c r="K37" s="9" t="s">
        <v>35</v>
      </c>
      <c r="L37" s="9"/>
      <c r="M37" s="9">
        <v>38686</v>
      </c>
      <c r="N37" s="4">
        <f t="shared" si="1"/>
        <v>29.475</v>
      </c>
      <c r="O37" s="5">
        <v>0.3333333333333333</v>
      </c>
      <c r="P37" s="5"/>
      <c r="Q37" s="5">
        <v>0.1316550925925926</v>
      </c>
      <c r="R37" s="18"/>
      <c r="S37" s="18"/>
      <c r="T37" s="18"/>
      <c r="U37" s="18">
        <v>1</v>
      </c>
      <c r="W37" s="18">
        <f t="shared" si="2"/>
        <v>1</v>
      </c>
    </row>
    <row r="38" spans="1:23" ht="12.75">
      <c r="A38" s="8">
        <f t="shared" si="0"/>
        <v>31</v>
      </c>
      <c r="B38" t="s">
        <v>177</v>
      </c>
      <c r="C38" t="s">
        <v>125</v>
      </c>
      <c r="D38" s="9">
        <v>27289</v>
      </c>
      <c r="E38" s="8" t="s">
        <v>26</v>
      </c>
      <c r="F38" s="8">
        <v>35</v>
      </c>
      <c r="G38" s="2" t="s">
        <v>27</v>
      </c>
      <c r="N38" s="4">
        <f t="shared" si="1"/>
        <v>31.211111111111112</v>
      </c>
      <c r="O38" s="5">
        <v>0.3333333333333333</v>
      </c>
      <c r="Q38" s="5">
        <v>0.11483796296296296</v>
      </c>
      <c r="R38" s="18"/>
      <c r="S38" s="18"/>
      <c r="T38" s="18"/>
      <c r="U38" s="18">
        <v>1</v>
      </c>
      <c r="W38" s="18">
        <f t="shared" si="2"/>
        <v>1</v>
      </c>
    </row>
    <row r="39" spans="1:23" ht="12.75">
      <c r="A39" s="8">
        <f t="shared" si="0"/>
        <v>32</v>
      </c>
      <c r="B39" t="s">
        <v>137</v>
      </c>
      <c r="C39" t="s">
        <v>138</v>
      </c>
      <c r="D39" s="9">
        <v>27143</v>
      </c>
      <c r="E39" s="9" t="s">
        <v>26</v>
      </c>
      <c r="F39" s="11">
        <v>35</v>
      </c>
      <c r="G39" s="2" t="s">
        <v>27</v>
      </c>
      <c r="H39" s="2"/>
      <c r="I39" s="9"/>
      <c r="J39" s="3"/>
      <c r="K39" s="9"/>
      <c r="L39" s="9"/>
      <c r="M39" s="9">
        <v>38687</v>
      </c>
      <c r="N39" s="4">
        <f t="shared" si="1"/>
        <v>31.608333333333334</v>
      </c>
      <c r="O39" s="5">
        <v>0.3333333333333333</v>
      </c>
      <c r="P39" s="5"/>
      <c r="Q39" s="5">
        <v>0.1673726851851852</v>
      </c>
      <c r="R39" s="18"/>
      <c r="S39" s="18"/>
      <c r="T39" s="18"/>
      <c r="U39" s="18">
        <v>1</v>
      </c>
      <c r="W39" s="18">
        <f t="shared" si="2"/>
        <v>1</v>
      </c>
    </row>
    <row r="40" spans="1:23" ht="12.75">
      <c r="A40" s="8">
        <f aca="true" t="shared" si="3" ref="A40:A55">1+A39</f>
        <v>33</v>
      </c>
      <c r="B40" t="s">
        <v>260</v>
      </c>
      <c r="C40" t="s">
        <v>261</v>
      </c>
      <c r="D40" s="9">
        <v>27094</v>
      </c>
      <c r="E40" s="8" t="s">
        <v>22</v>
      </c>
      <c r="F40" s="8">
        <v>35</v>
      </c>
      <c r="G40" s="2" t="s">
        <v>23</v>
      </c>
      <c r="N40" s="4">
        <f aca="true" t="shared" si="4" ref="N40:N76">DAYS360(D40,$D$1)/360</f>
        <v>31.741666666666667</v>
      </c>
      <c r="O40" s="5">
        <v>0.3333333333333333</v>
      </c>
      <c r="Q40" s="5">
        <v>0.10432870370370372</v>
      </c>
      <c r="R40" s="18"/>
      <c r="S40" s="18"/>
      <c r="T40" s="18"/>
      <c r="U40" s="18"/>
      <c r="W40" s="18">
        <f aca="true" t="shared" si="5" ref="W40:W71">COUNT(R40:V40)</f>
        <v>0</v>
      </c>
    </row>
    <row r="41" spans="1:23" ht="12.75">
      <c r="A41" s="8">
        <f t="shared" si="3"/>
        <v>34</v>
      </c>
      <c r="B41" t="s">
        <v>139</v>
      </c>
      <c r="C41" t="s">
        <v>138</v>
      </c>
      <c r="D41" s="9">
        <v>27060</v>
      </c>
      <c r="E41" s="9" t="s">
        <v>22</v>
      </c>
      <c r="F41" s="11">
        <v>35</v>
      </c>
      <c r="G41" s="2" t="s">
        <v>23</v>
      </c>
      <c r="H41" s="2"/>
      <c r="I41" s="9"/>
      <c r="J41" s="3"/>
      <c r="K41" s="9"/>
      <c r="L41" s="9"/>
      <c r="M41" s="9">
        <v>38687</v>
      </c>
      <c r="N41" s="4">
        <f t="shared" si="4"/>
        <v>31.841666666666665</v>
      </c>
      <c r="O41" s="5">
        <v>0.3333333333333333</v>
      </c>
      <c r="P41" s="5"/>
      <c r="Q41" s="5">
        <v>0.16739583333333333</v>
      </c>
      <c r="R41" s="18"/>
      <c r="S41" s="18"/>
      <c r="T41" s="18"/>
      <c r="U41" s="18">
        <v>1</v>
      </c>
      <c r="W41" s="18">
        <f t="shared" si="5"/>
        <v>1</v>
      </c>
    </row>
    <row r="42" spans="1:23" ht="12.75">
      <c r="A42" s="8">
        <f t="shared" si="3"/>
        <v>35</v>
      </c>
      <c r="B42" t="s">
        <v>140</v>
      </c>
      <c r="C42" t="s">
        <v>141</v>
      </c>
      <c r="D42" s="9">
        <v>27023</v>
      </c>
      <c r="E42" s="9" t="s">
        <v>26</v>
      </c>
      <c r="F42" s="11">
        <v>35</v>
      </c>
      <c r="G42" s="2" t="s">
        <v>27</v>
      </c>
      <c r="H42" s="2"/>
      <c r="I42" s="9"/>
      <c r="J42" s="3"/>
      <c r="K42" s="9"/>
      <c r="L42" s="9"/>
      <c r="M42" s="9">
        <v>38687</v>
      </c>
      <c r="N42" s="4">
        <f t="shared" si="4"/>
        <v>31.93888888888889</v>
      </c>
      <c r="O42" s="5">
        <v>0.3333333333333333</v>
      </c>
      <c r="P42" s="5"/>
      <c r="Q42" s="5">
        <v>0.16738425925925926</v>
      </c>
      <c r="R42" s="18"/>
      <c r="S42" s="18"/>
      <c r="T42" s="18"/>
      <c r="U42" s="18">
        <v>1</v>
      </c>
      <c r="W42" s="18">
        <f t="shared" si="5"/>
        <v>1</v>
      </c>
    </row>
    <row r="43" spans="1:23" ht="12.75">
      <c r="A43" s="8">
        <f t="shared" si="3"/>
        <v>36</v>
      </c>
      <c r="B43" t="s">
        <v>254</v>
      </c>
      <c r="C43" t="s">
        <v>255</v>
      </c>
      <c r="D43" s="9">
        <v>26865</v>
      </c>
      <c r="E43" s="8" t="s">
        <v>22</v>
      </c>
      <c r="F43" s="8">
        <v>35</v>
      </c>
      <c r="G43" s="2" t="s">
        <v>23</v>
      </c>
      <c r="N43" s="4">
        <f t="shared" si="4"/>
        <v>32.36944444444445</v>
      </c>
      <c r="O43" s="5">
        <v>0.3333333333333333</v>
      </c>
      <c r="Q43" s="5">
        <v>0.12141203703703703</v>
      </c>
      <c r="R43" s="18"/>
      <c r="S43" s="18"/>
      <c r="T43" s="18"/>
      <c r="U43" s="18">
        <v>1</v>
      </c>
      <c r="W43" s="18">
        <f t="shared" si="5"/>
        <v>1</v>
      </c>
    </row>
    <row r="44" spans="1:23" ht="12.75">
      <c r="A44" s="8">
        <f t="shared" si="3"/>
        <v>37</v>
      </c>
      <c r="B44" t="s">
        <v>249</v>
      </c>
      <c r="C44" t="s">
        <v>250</v>
      </c>
      <c r="D44" s="9">
        <v>26863</v>
      </c>
      <c r="E44" s="8" t="s">
        <v>22</v>
      </c>
      <c r="F44" s="8">
        <v>35</v>
      </c>
      <c r="G44" s="2" t="s">
        <v>23</v>
      </c>
      <c r="N44" s="4">
        <f t="shared" si="4"/>
        <v>32.375</v>
      </c>
      <c r="O44" s="5">
        <v>0.3333333333333333</v>
      </c>
      <c r="Q44" s="5">
        <v>0.16664351851851852</v>
      </c>
      <c r="R44" s="18"/>
      <c r="S44" s="18"/>
      <c r="T44" s="18"/>
      <c r="U44" s="18">
        <v>1</v>
      </c>
      <c r="W44" s="18">
        <f t="shared" si="5"/>
        <v>1</v>
      </c>
    </row>
    <row r="45" spans="1:23" ht="12.75">
      <c r="A45" s="8">
        <f t="shared" si="3"/>
        <v>38</v>
      </c>
      <c r="B45" t="s">
        <v>252</v>
      </c>
      <c r="C45" t="s">
        <v>253</v>
      </c>
      <c r="D45" s="9">
        <v>26727</v>
      </c>
      <c r="E45" s="8" t="s">
        <v>22</v>
      </c>
      <c r="F45" s="8">
        <v>35</v>
      </c>
      <c r="G45" s="2" t="s">
        <v>23</v>
      </c>
      <c r="N45" s="4">
        <f t="shared" si="4"/>
        <v>32.74722222222222</v>
      </c>
      <c r="O45" s="5">
        <v>0.3333333333333333</v>
      </c>
      <c r="Q45" s="5">
        <v>0.11731481481481482</v>
      </c>
      <c r="R45" s="18"/>
      <c r="S45" s="18"/>
      <c r="T45" s="18"/>
      <c r="U45" s="18">
        <v>1</v>
      </c>
      <c r="W45" s="18">
        <f t="shared" si="5"/>
        <v>1</v>
      </c>
    </row>
    <row r="46" spans="1:23" ht="12.75">
      <c r="A46" s="8">
        <f t="shared" si="3"/>
        <v>39</v>
      </c>
      <c r="B46" t="s">
        <v>213</v>
      </c>
      <c r="C46" t="s">
        <v>84</v>
      </c>
      <c r="D46" s="9">
        <v>26724</v>
      </c>
      <c r="E46" s="8" t="s">
        <v>22</v>
      </c>
      <c r="F46" s="8">
        <v>35</v>
      </c>
      <c r="G46" s="2" t="s">
        <v>23</v>
      </c>
      <c r="N46" s="4">
        <f t="shared" si="4"/>
        <v>32.75555555555555</v>
      </c>
      <c r="O46" s="5">
        <v>0.3333333333333333</v>
      </c>
      <c r="Q46" s="5">
        <v>0.1652662037037037</v>
      </c>
      <c r="R46" s="18"/>
      <c r="S46" s="18"/>
      <c r="T46" s="18"/>
      <c r="U46" s="18">
        <v>1</v>
      </c>
      <c r="W46" s="18">
        <f t="shared" si="5"/>
        <v>1</v>
      </c>
    </row>
    <row r="47" spans="1:23" ht="12.75">
      <c r="A47" s="8">
        <f t="shared" si="3"/>
        <v>40</v>
      </c>
      <c r="B47" t="s">
        <v>222</v>
      </c>
      <c r="C47" t="s">
        <v>223</v>
      </c>
      <c r="D47" s="9">
        <v>26430</v>
      </c>
      <c r="E47" s="8" t="s">
        <v>22</v>
      </c>
      <c r="F47" s="8">
        <v>35</v>
      </c>
      <c r="G47" s="2" t="s">
        <v>23</v>
      </c>
      <c r="N47" s="4">
        <f t="shared" si="4"/>
        <v>33.56111111111111</v>
      </c>
      <c r="O47" s="5">
        <v>0.3333333333333333</v>
      </c>
      <c r="Q47" s="5">
        <v>0.10078703703703702</v>
      </c>
      <c r="R47" s="18"/>
      <c r="S47" s="18"/>
      <c r="T47" s="18"/>
      <c r="U47" s="18">
        <v>1</v>
      </c>
      <c r="W47" s="18">
        <f t="shared" si="5"/>
        <v>1</v>
      </c>
    </row>
    <row r="48" spans="1:23" ht="12.75">
      <c r="A48" s="8">
        <f t="shared" si="3"/>
        <v>41</v>
      </c>
      <c r="B48" t="s">
        <v>164</v>
      </c>
      <c r="C48" t="s">
        <v>165</v>
      </c>
      <c r="D48" s="9">
        <v>25961</v>
      </c>
      <c r="E48" s="8" t="s">
        <v>26</v>
      </c>
      <c r="F48" s="8">
        <v>35</v>
      </c>
      <c r="G48" s="2" t="s">
        <v>27</v>
      </c>
      <c r="N48" s="4">
        <f t="shared" si="4"/>
        <v>34.84722222222222</v>
      </c>
      <c r="O48" s="5">
        <v>0.3333333333333333</v>
      </c>
      <c r="Q48" s="5">
        <v>0.10599537037037036</v>
      </c>
      <c r="R48" s="18"/>
      <c r="S48" s="18"/>
      <c r="T48" s="18"/>
      <c r="U48" s="18">
        <v>1</v>
      </c>
      <c r="W48" s="18">
        <f t="shared" si="5"/>
        <v>1</v>
      </c>
    </row>
    <row r="49" spans="1:23" ht="12.75">
      <c r="A49" s="26">
        <f t="shared" si="3"/>
        <v>42</v>
      </c>
      <c r="B49" s="21" t="s">
        <v>38</v>
      </c>
      <c r="C49" s="21" t="s">
        <v>25</v>
      </c>
      <c r="D49" s="25">
        <v>25849</v>
      </c>
      <c r="E49" s="25" t="s">
        <v>22</v>
      </c>
      <c r="F49" s="27">
        <v>35</v>
      </c>
      <c r="G49" s="28" t="s">
        <v>23</v>
      </c>
      <c r="H49" s="28" t="s">
        <v>39</v>
      </c>
      <c r="I49" s="25" t="s">
        <v>21</v>
      </c>
      <c r="J49" s="39" t="s">
        <v>29</v>
      </c>
      <c r="K49" s="25" t="s">
        <v>35</v>
      </c>
      <c r="L49" s="25" t="s">
        <v>36</v>
      </c>
      <c r="M49" s="25">
        <v>38663</v>
      </c>
      <c r="N49" s="29">
        <f t="shared" si="4"/>
        <v>35.15277777777778</v>
      </c>
      <c r="O49" s="30">
        <v>0.3333333333333333</v>
      </c>
      <c r="P49" s="30"/>
      <c r="Q49" s="30">
        <f>+P49-O49</f>
        <v>-0.3333333333333333</v>
      </c>
      <c r="R49" s="24"/>
      <c r="S49" s="24"/>
      <c r="T49" s="24"/>
      <c r="U49" s="24"/>
      <c r="V49" s="21"/>
      <c r="W49" s="24">
        <f t="shared" si="5"/>
        <v>0</v>
      </c>
    </row>
    <row r="50" spans="1:23" ht="12.75">
      <c r="A50" s="8">
        <f t="shared" si="3"/>
        <v>43</v>
      </c>
      <c r="B50" t="s">
        <v>103</v>
      </c>
      <c r="C50" t="s">
        <v>163</v>
      </c>
      <c r="D50" s="9">
        <v>25784</v>
      </c>
      <c r="E50" s="8" t="s">
        <v>22</v>
      </c>
      <c r="F50" s="8">
        <v>35</v>
      </c>
      <c r="G50" s="2" t="s">
        <v>23</v>
      </c>
      <c r="N50" s="4">
        <f t="shared" si="4"/>
        <v>35.330555555555556</v>
      </c>
      <c r="O50" s="5">
        <v>0.3333333333333333</v>
      </c>
      <c r="Q50" s="5">
        <v>0.10607638888888889</v>
      </c>
      <c r="R50" s="18"/>
      <c r="S50" s="18"/>
      <c r="T50" s="18"/>
      <c r="U50" s="18">
        <v>1</v>
      </c>
      <c r="W50" s="18">
        <f t="shared" si="5"/>
        <v>1</v>
      </c>
    </row>
    <row r="51" spans="1:23" ht="12.75">
      <c r="A51" s="8">
        <f t="shared" si="3"/>
        <v>44</v>
      </c>
      <c r="B51" s="31" t="s">
        <v>156</v>
      </c>
      <c r="C51" s="31" t="s">
        <v>155</v>
      </c>
      <c r="D51" s="32">
        <v>25761</v>
      </c>
      <c r="E51" s="33" t="s">
        <v>22</v>
      </c>
      <c r="F51" s="33">
        <v>35</v>
      </c>
      <c r="G51" s="34" t="s">
        <v>23</v>
      </c>
      <c r="H51" s="31"/>
      <c r="I51" s="31"/>
      <c r="J51" s="31"/>
      <c r="K51" s="32"/>
      <c r="L51" s="32"/>
      <c r="M51" s="33"/>
      <c r="N51" s="35">
        <f t="shared" si="4"/>
        <v>35.391666666666666</v>
      </c>
      <c r="O51" s="36">
        <v>0.3333333333333333</v>
      </c>
      <c r="P51" s="31"/>
      <c r="Q51" s="36">
        <f>+P51-O51</f>
        <v>-0.3333333333333333</v>
      </c>
      <c r="R51" s="37"/>
      <c r="S51" s="37"/>
      <c r="T51" s="37" t="s">
        <v>265</v>
      </c>
      <c r="U51" s="37"/>
      <c r="V51" s="31"/>
      <c r="W51" s="37">
        <f t="shared" si="5"/>
        <v>0</v>
      </c>
    </row>
    <row r="52" spans="1:23" ht="12.75">
      <c r="A52" s="8">
        <f t="shared" si="3"/>
        <v>45</v>
      </c>
      <c r="B52" t="s">
        <v>166</v>
      </c>
      <c r="C52" t="s">
        <v>165</v>
      </c>
      <c r="D52" s="9">
        <v>25359</v>
      </c>
      <c r="E52" s="8" t="s">
        <v>22</v>
      </c>
      <c r="F52" s="8">
        <v>35</v>
      </c>
      <c r="G52" s="2" t="s">
        <v>23</v>
      </c>
      <c r="N52" s="4">
        <f t="shared" si="4"/>
        <v>36.49444444444445</v>
      </c>
      <c r="O52" s="5">
        <v>0.3333333333333333</v>
      </c>
      <c r="Q52" s="5">
        <v>0.10605324074074074</v>
      </c>
      <c r="R52" s="18"/>
      <c r="S52" s="18"/>
      <c r="T52" s="18"/>
      <c r="U52" s="18">
        <v>1</v>
      </c>
      <c r="W52" s="18">
        <f t="shared" si="5"/>
        <v>1</v>
      </c>
    </row>
    <row r="53" spans="1:23" ht="12.75">
      <c r="A53" s="8">
        <f t="shared" si="3"/>
        <v>46</v>
      </c>
      <c r="B53" t="s">
        <v>151</v>
      </c>
      <c r="C53" t="s">
        <v>152</v>
      </c>
      <c r="D53" s="9">
        <v>25288</v>
      </c>
      <c r="E53" s="8" t="s">
        <v>22</v>
      </c>
      <c r="F53" s="8">
        <v>35</v>
      </c>
      <c r="G53" s="2" t="s">
        <v>23</v>
      </c>
      <c r="K53" s="9"/>
      <c r="L53" s="9"/>
      <c r="M53" s="9"/>
      <c r="N53" s="4">
        <f t="shared" si="4"/>
        <v>36.68611111111111</v>
      </c>
      <c r="O53" s="5">
        <v>0.3333333333333333</v>
      </c>
      <c r="Q53" s="5">
        <v>0.11872685185185185</v>
      </c>
      <c r="R53" s="18"/>
      <c r="S53" s="18"/>
      <c r="T53" s="18"/>
      <c r="U53" s="18">
        <v>1</v>
      </c>
      <c r="W53" s="18">
        <f t="shared" si="5"/>
        <v>1</v>
      </c>
    </row>
    <row r="54" spans="1:23" ht="12.75">
      <c r="A54" s="8">
        <f t="shared" si="3"/>
        <v>47</v>
      </c>
      <c r="B54" t="s">
        <v>161</v>
      </c>
      <c r="C54" t="s">
        <v>162</v>
      </c>
      <c r="D54" s="9">
        <v>25047</v>
      </c>
      <c r="E54" s="8" t="s">
        <v>22</v>
      </c>
      <c r="F54" s="8">
        <v>35</v>
      </c>
      <c r="G54" s="2" t="s">
        <v>27</v>
      </c>
      <c r="N54" s="4">
        <f t="shared" si="4"/>
        <v>37.34722222222222</v>
      </c>
      <c r="O54" s="5">
        <v>0.3333333333333333</v>
      </c>
      <c r="Q54" s="5">
        <v>0.12712962962962962</v>
      </c>
      <c r="R54" s="18"/>
      <c r="S54" s="18"/>
      <c r="T54" s="18"/>
      <c r="U54" s="18">
        <v>1</v>
      </c>
      <c r="W54" s="18">
        <f t="shared" si="5"/>
        <v>1</v>
      </c>
    </row>
    <row r="55" spans="1:23" ht="12.75">
      <c r="A55" s="8">
        <f t="shared" si="3"/>
        <v>48</v>
      </c>
      <c r="B55" t="s">
        <v>143</v>
      </c>
      <c r="C55" t="s">
        <v>144</v>
      </c>
      <c r="D55" s="9">
        <v>25032</v>
      </c>
      <c r="E55" s="8" t="s">
        <v>22</v>
      </c>
      <c r="F55" s="8">
        <v>35</v>
      </c>
      <c r="G55" s="2" t="s">
        <v>23</v>
      </c>
      <c r="H55" t="s">
        <v>145</v>
      </c>
      <c r="K55" s="9"/>
      <c r="L55" s="9" t="s">
        <v>48</v>
      </c>
      <c r="M55" s="9">
        <v>38686</v>
      </c>
      <c r="N55" s="4">
        <f t="shared" si="4"/>
        <v>37.388888888888886</v>
      </c>
      <c r="O55" s="5">
        <v>0.3333333333333333</v>
      </c>
      <c r="Q55" s="5">
        <v>0.17688657407407407</v>
      </c>
      <c r="R55" s="18"/>
      <c r="S55" s="18"/>
      <c r="T55" s="18"/>
      <c r="U55" s="18">
        <v>1</v>
      </c>
      <c r="W55" s="18">
        <f t="shared" si="5"/>
        <v>1</v>
      </c>
    </row>
    <row r="56" spans="1:23" ht="12.75">
      <c r="A56" s="8">
        <f>1+A55</f>
        <v>49</v>
      </c>
      <c r="B56" t="s">
        <v>221</v>
      </c>
      <c r="C56" t="s">
        <v>84</v>
      </c>
      <c r="D56" s="9">
        <v>24929</v>
      </c>
      <c r="E56" s="8" t="s">
        <v>22</v>
      </c>
      <c r="F56" s="8">
        <v>35</v>
      </c>
      <c r="G56" s="2" t="s">
        <v>23</v>
      </c>
      <c r="N56" s="4">
        <f t="shared" si="4"/>
        <v>37.672222222222224</v>
      </c>
      <c r="O56" s="5">
        <v>0.3333333333333333</v>
      </c>
      <c r="Q56" s="5">
        <v>0.10887731481481482</v>
      </c>
      <c r="R56" s="18"/>
      <c r="S56" s="18"/>
      <c r="T56" s="18"/>
      <c r="U56" s="18">
        <v>1</v>
      </c>
      <c r="W56" s="18">
        <f t="shared" si="5"/>
        <v>1</v>
      </c>
    </row>
    <row r="57" spans="1:23" ht="12.75">
      <c r="A57" s="26">
        <v>1</v>
      </c>
      <c r="B57" s="21" t="s">
        <v>42</v>
      </c>
      <c r="C57" s="21" t="s">
        <v>43</v>
      </c>
      <c r="D57" s="25">
        <v>24754</v>
      </c>
      <c r="E57" s="25" t="s">
        <v>22</v>
      </c>
      <c r="F57" s="27">
        <v>35</v>
      </c>
      <c r="G57" s="28" t="s">
        <v>23</v>
      </c>
      <c r="H57" s="28" t="s">
        <v>45</v>
      </c>
      <c r="I57" s="25" t="s">
        <v>46</v>
      </c>
      <c r="J57" s="39" t="s">
        <v>47</v>
      </c>
      <c r="K57" s="25" t="s">
        <v>35</v>
      </c>
      <c r="L57" s="25" t="s">
        <v>48</v>
      </c>
      <c r="M57" s="25">
        <v>38544</v>
      </c>
      <c r="N57" s="29">
        <f t="shared" si="4"/>
        <v>38.15</v>
      </c>
      <c r="O57" s="30">
        <v>0.3333333333333333</v>
      </c>
      <c r="P57" s="30"/>
      <c r="Q57" s="30">
        <f>+P57-O57</f>
        <v>-0.3333333333333333</v>
      </c>
      <c r="R57" s="24"/>
      <c r="S57" s="24"/>
      <c r="T57" s="24"/>
      <c r="U57" s="24"/>
      <c r="V57" s="21"/>
      <c r="W57" s="24">
        <f t="shared" si="5"/>
        <v>0</v>
      </c>
    </row>
    <row r="58" spans="1:23" ht="12.75">
      <c r="A58" s="8">
        <f aca="true" t="shared" si="6" ref="A58:A76">1+A57</f>
        <v>2</v>
      </c>
      <c r="B58" t="s">
        <v>258</v>
      </c>
      <c r="C58" t="s">
        <v>259</v>
      </c>
      <c r="D58" s="9">
        <v>24501</v>
      </c>
      <c r="E58" s="8" t="s">
        <v>22</v>
      </c>
      <c r="F58" s="8">
        <v>35</v>
      </c>
      <c r="G58" s="2" t="s">
        <v>23</v>
      </c>
      <c r="N58" s="4">
        <f t="shared" si="4"/>
        <v>38.84444444444444</v>
      </c>
      <c r="O58" s="5">
        <v>0.3333333333333333</v>
      </c>
      <c r="Q58" s="5">
        <v>0.10520833333333333</v>
      </c>
      <c r="R58" s="18"/>
      <c r="S58" s="18"/>
      <c r="T58" s="18"/>
      <c r="U58" s="18">
        <v>1</v>
      </c>
      <c r="W58" s="18">
        <f t="shared" si="5"/>
        <v>1</v>
      </c>
    </row>
    <row r="59" spans="1:23" ht="12.75">
      <c r="A59" s="8">
        <f t="shared" si="6"/>
        <v>3</v>
      </c>
      <c r="B59" t="s">
        <v>221</v>
      </c>
      <c r="C59" t="s">
        <v>264</v>
      </c>
      <c r="D59" s="9">
        <v>24444</v>
      </c>
      <c r="E59" s="8" t="s">
        <v>22</v>
      </c>
      <c r="F59" s="8">
        <v>35</v>
      </c>
      <c r="G59" s="2" t="s">
        <v>23</v>
      </c>
      <c r="N59" s="4">
        <f t="shared" si="4"/>
        <v>39</v>
      </c>
      <c r="O59" s="5">
        <v>0.3333333333333333</v>
      </c>
      <c r="Q59" s="5">
        <v>0.14372685185185186</v>
      </c>
      <c r="R59" s="18"/>
      <c r="S59" s="18"/>
      <c r="T59" s="18"/>
      <c r="U59" s="18">
        <v>1</v>
      </c>
      <c r="W59" s="18">
        <f t="shared" si="5"/>
        <v>1</v>
      </c>
    </row>
    <row r="60" spans="1:23" ht="12.75">
      <c r="A60" s="8">
        <f t="shared" si="6"/>
        <v>4</v>
      </c>
      <c r="B60" t="s">
        <v>159</v>
      </c>
      <c r="C60" t="s">
        <v>160</v>
      </c>
      <c r="D60" s="9">
        <v>24421</v>
      </c>
      <c r="E60" s="8" t="s">
        <v>22</v>
      </c>
      <c r="F60" s="8">
        <v>35</v>
      </c>
      <c r="G60" s="2" t="s">
        <v>23</v>
      </c>
      <c r="N60" s="4">
        <f t="shared" si="4"/>
        <v>39.06388888888889</v>
      </c>
      <c r="O60" s="5">
        <v>0.3333333333333333</v>
      </c>
      <c r="Q60" s="5">
        <v>0.12810185185185186</v>
      </c>
      <c r="R60" s="18"/>
      <c r="S60" s="18"/>
      <c r="T60" s="18"/>
      <c r="U60" s="18">
        <v>1</v>
      </c>
      <c r="W60" s="18">
        <f t="shared" si="5"/>
        <v>1</v>
      </c>
    </row>
    <row r="61" spans="1:23" ht="12.75">
      <c r="A61" s="8">
        <f t="shared" si="6"/>
        <v>5</v>
      </c>
      <c r="B61" t="s">
        <v>167</v>
      </c>
      <c r="C61" t="s">
        <v>168</v>
      </c>
      <c r="D61" s="9">
        <v>24191</v>
      </c>
      <c r="E61" s="8" t="s">
        <v>26</v>
      </c>
      <c r="F61" s="8">
        <v>35</v>
      </c>
      <c r="G61" s="2" t="s">
        <v>27</v>
      </c>
      <c r="N61" s="4">
        <f t="shared" si="4"/>
        <v>39.68888888888889</v>
      </c>
      <c r="O61" s="5">
        <v>0.3333333333333333</v>
      </c>
      <c r="Q61" s="5">
        <v>0.16386574074074076</v>
      </c>
      <c r="R61" s="18"/>
      <c r="S61" s="18"/>
      <c r="T61" s="18"/>
      <c r="U61" s="18">
        <v>1</v>
      </c>
      <c r="W61" s="18">
        <f t="shared" si="5"/>
        <v>1</v>
      </c>
    </row>
    <row r="62" spans="1:23" ht="12.75">
      <c r="A62" s="8">
        <f t="shared" si="6"/>
        <v>6</v>
      </c>
      <c r="B62" t="s">
        <v>171</v>
      </c>
      <c r="C62" t="s">
        <v>168</v>
      </c>
      <c r="D62" s="9">
        <v>24119</v>
      </c>
      <c r="E62" s="8" t="s">
        <v>22</v>
      </c>
      <c r="F62" s="8">
        <v>35</v>
      </c>
      <c r="G62" s="2" t="s">
        <v>23</v>
      </c>
      <c r="N62" s="4">
        <f t="shared" si="4"/>
        <v>39.891666666666666</v>
      </c>
      <c r="O62" s="5">
        <v>0.3333333333333333</v>
      </c>
      <c r="Q62" s="5">
        <v>0.10194444444444445</v>
      </c>
      <c r="R62" s="18"/>
      <c r="S62" s="18"/>
      <c r="T62" s="18"/>
      <c r="U62" s="18">
        <v>1</v>
      </c>
      <c r="W62" s="18">
        <f t="shared" si="5"/>
        <v>1</v>
      </c>
    </row>
    <row r="63" spans="1:23" ht="12.75">
      <c r="A63" s="8">
        <f t="shared" si="6"/>
        <v>7</v>
      </c>
      <c r="B63" t="s">
        <v>173</v>
      </c>
      <c r="C63" t="s">
        <v>84</v>
      </c>
      <c r="D63" s="9">
        <v>23906</v>
      </c>
      <c r="E63" s="8" t="s">
        <v>22</v>
      </c>
      <c r="F63" s="8">
        <v>35</v>
      </c>
      <c r="G63" s="2" t="s">
        <v>71</v>
      </c>
      <c r="N63" s="4">
        <f t="shared" si="4"/>
        <v>40.47222222222222</v>
      </c>
      <c r="O63" s="5">
        <v>0.3333333333333333</v>
      </c>
      <c r="Q63" s="5">
        <v>0.14594907407407406</v>
      </c>
      <c r="R63" s="18"/>
      <c r="S63" s="18"/>
      <c r="T63" s="18"/>
      <c r="U63" s="18">
        <v>1</v>
      </c>
      <c r="W63" s="18">
        <f t="shared" si="5"/>
        <v>1</v>
      </c>
    </row>
    <row r="64" spans="1:23" ht="12.75">
      <c r="A64" s="8">
        <f t="shared" si="6"/>
        <v>8</v>
      </c>
      <c r="B64" t="s">
        <v>147</v>
      </c>
      <c r="C64" t="s">
        <v>153</v>
      </c>
      <c r="D64" s="9">
        <v>23086</v>
      </c>
      <c r="E64" s="8" t="s">
        <v>22</v>
      </c>
      <c r="F64" s="8">
        <v>35</v>
      </c>
      <c r="G64" s="2" t="s">
        <v>71</v>
      </c>
      <c r="K64" s="9"/>
      <c r="L64" s="9"/>
      <c r="N64" s="4">
        <f t="shared" si="4"/>
        <v>42.71388888888889</v>
      </c>
      <c r="O64" s="5">
        <v>0.3333333333333333</v>
      </c>
      <c r="Q64" s="5">
        <v>0.10880787037037037</v>
      </c>
      <c r="R64" s="18"/>
      <c r="S64" s="18"/>
      <c r="T64" s="18"/>
      <c r="U64" s="18">
        <v>1</v>
      </c>
      <c r="W64" s="18">
        <f t="shared" si="5"/>
        <v>1</v>
      </c>
    </row>
    <row r="65" spans="1:23" ht="12.75">
      <c r="A65" s="8">
        <f t="shared" si="6"/>
        <v>9</v>
      </c>
      <c r="B65" s="21" t="s">
        <v>175</v>
      </c>
      <c r="C65" s="21" t="s">
        <v>176</v>
      </c>
      <c r="D65" s="25">
        <v>22899</v>
      </c>
      <c r="E65" s="26" t="s">
        <v>22</v>
      </c>
      <c r="F65" s="26">
        <v>35</v>
      </c>
      <c r="G65" s="28" t="s">
        <v>71</v>
      </c>
      <c r="H65" s="21"/>
      <c r="I65" s="21"/>
      <c r="J65" s="21"/>
      <c r="K65" s="26"/>
      <c r="L65" s="26"/>
      <c r="M65" s="26"/>
      <c r="N65" s="29">
        <f t="shared" si="4"/>
        <v>43.230555555555554</v>
      </c>
      <c r="O65" s="30">
        <v>0.3333333333333333</v>
      </c>
      <c r="P65" s="21"/>
      <c r="Q65" s="30">
        <f>+P65-O65</f>
        <v>-0.3333333333333333</v>
      </c>
      <c r="R65" s="24"/>
      <c r="S65" s="24"/>
      <c r="T65" s="24"/>
      <c r="U65" s="24"/>
      <c r="V65" s="21"/>
      <c r="W65" s="24">
        <f t="shared" si="5"/>
        <v>0</v>
      </c>
    </row>
    <row r="66" spans="1:23" ht="12.75">
      <c r="A66" s="8">
        <f t="shared" si="6"/>
        <v>10</v>
      </c>
      <c r="B66" t="s">
        <v>262</v>
      </c>
      <c r="C66" t="s">
        <v>263</v>
      </c>
      <c r="D66" s="9">
        <v>22864</v>
      </c>
      <c r="E66" s="8" t="s">
        <v>22</v>
      </c>
      <c r="F66" s="8">
        <v>35</v>
      </c>
      <c r="G66" s="2" t="s">
        <v>71</v>
      </c>
      <c r="N66" s="4">
        <f t="shared" si="4"/>
        <v>43.325</v>
      </c>
      <c r="O66" s="5">
        <v>0.3333333333333333</v>
      </c>
      <c r="Q66" s="5">
        <f>+P66-O66</f>
        <v>-0.3333333333333333</v>
      </c>
      <c r="R66" s="18"/>
      <c r="S66" s="18"/>
      <c r="T66" s="18"/>
      <c r="U66" s="18"/>
      <c r="W66" s="18">
        <f t="shared" si="5"/>
        <v>0</v>
      </c>
    </row>
    <row r="67" spans="1:23" ht="12.75">
      <c r="A67" s="8">
        <f t="shared" si="6"/>
        <v>11</v>
      </c>
      <c r="B67" t="s">
        <v>157</v>
      </c>
      <c r="C67" t="s">
        <v>158</v>
      </c>
      <c r="D67" s="9">
        <v>22794</v>
      </c>
      <c r="E67" s="8" t="s">
        <v>22</v>
      </c>
      <c r="F67" s="8">
        <v>35</v>
      </c>
      <c r="G67" s="2" t="s">
        <v>71</v>
      </c>
      <c r="K67" s="9"/>
      <c r="L67" s="9"/>
      <c r="N67" s="4">
        <f t="shared" si="4"/>
        <v>43.513888888888886</v>
      </c>
      <c r="O67" s="5">
        <v>0.3333333333333333</v>
      </c>
      <c r="Q67" s="5">
        <v>0.17254629629629628</v>
      </c>
      <c r="R67" s="18"/>
      <c r="S67" s="18"/>
      <c r="T67" s="18"/>
      <c r="U67" s="18">
        <v>1</v>
      </c>
      <c r="W67" s="18">
        <f t="shared" si="5"/>
        <v>1</v>
      </c>
    </row>
    <row r="68" spans="1:23" ht="12.75">
      <c r="A68" s="8">
        <f t="shared" si="6"/>
        <v>12</v>
      </c>
      <c r="B68" t="s">
        <v>214</v>
      </c>
      <c r="C68" t="s">
        <v>215</v>
      </c>
      <c r="D68" s="9">
        <v>21777</v>
      </c>
      <c r="E68" s="8" t="s">
        <v>22</v>
      </c>
      <c r="F68" s="8">
        <v>35</v>
      </c>
      <c r="G68" s="2" t="s">
        <v>71</v>
      </c>
      <c r="N68" s="4">
        <f t="shared" si="4"/>
        <v>46.3</v>
      </c>
      <c r="O68" s="5">
        <v>0.3333333333333333</v>
      </c>
      <c r="Q68" s="5">
        <v>0.10660879629629628</v>
      </c>
      <c r="R68" s="18"/>
      <c r="S68" s="18"/>
      <c r="T68" s="18"/>
      <c r="U68" s="18">
        <v>1</v>
      </c>
      <c r="W68" s="18">
        <f t="shared" si="5"/>
        <v>1</v>
      </c>
    </row>
    <row r="69" spans="1:23" ht="12.75">
      <c r="A69" s="8">
        <f t="shared" si="6"/>
        <v>13</v>
      </c>
      <c r="B69" t="s">
        <v>231</v>
      </c>
      <c r="C69" t="s">
        <v>232</v>
      </c>
      <c r="D69" s="9">
        <v>21433</v>
      </c>
      <c r="E69" s="8" t="s">
        <v>22</v>
      </c>
      <c r="F69" s="8">
        <v>35</v>
      </c>
      <c r="G69" s="2" t="s">
        <v>71</v>
      </c>
      <c r="N69" s="4">
        <f t="shared" si="4"/>
        <v>47.24444444444445</v>
      </c>
      <c r="O69" s="5">
        <v>0.3333333333333333</v>
      </c>
      <c r="Q69" s="5">
        <v>0.15784722222222222</v>
      </c>
      <c r="R69" s="18"/>
      <c r="S69" s="18"/>
      <c r="T69" s="18"/>
      <c r="U69" s="18">
        <v>1</v>
      </c>
      <c r="W69" s="18">
        <f t="shared" si="5"/>
        <v>1</v>
      </c>
    </row>
    <row r="70" spans="1:23" ht="12.75">
      <c r="A70" s="8">
        <f t="shared" si="6"/>
        <v>14</v>
      </c>
      <c r="B70" t="s">
        <v>219</v>
      </c>
      <c r="C70" t="s">
        <v>220</v>
      </c>
      <c r="D70" s="9">
        <v>20922</v>
      </c>
      <c r="E70" s="8" t="s">
        <v>26</v>
      </c>
      <c r="F70" s="8">
        <v>35</v>
      </c>
      <c r="G70" s="2" t="s">
        <v>71</v>
      </c>
      <c r="N70" s="4">
        <f t="shared" si="4"/>
        <v>48.641666666666666</v>
      </c>
      <c r="O70" s="5">
        <v>0.3333333333333333</v>
      </c>
      <c r="Q70" s="5">
        <v>0.09900462962962964</v>
      </c>
      <c r="R70" s="18"/>
      <c r="S70" s="18"/>
      <c r="T70" s="18"/>
      <c r="U70" s="18">
        <v>1</v>
      </c>
      <c r="W70" s="18">
        <f t="shared" si="5"/>
        <v>1</v>
      </c>
    </row>
    <row r="71" spans="1:23" ht="12.75">
      <c r="A71" s="8">
        <f t="shared" si="6"/>
        <v>15</v>
      </c>
      <c r="B71" t="s">
        <v>256</v>
      </c>
      <c r="C71" t="s">
        <v>257</v>
      </c>
      <c r="D71" s="9">
        <v>20885</v>
      </c>
      <c r="E71" s="8" t="s">
        <v>22</v>
      </c>
      <c r="F71" s="8">
        <v>35</v>
      </c>
      <c r="G71" s="2" t="s">
        <v>71</v>
      </c>
      <c r="N71" s="4">
        <f t="shared" si="4"/>
        <v>48.74166666666667</v>
      </c>
      <c r="O71" s="5">
        <v>0.3333333333333333</v>
      </c>
      <c r="Q71" s="5">
        <v>0.18914351851851852</v>
      </c>
      <c r="R71" s="18"/>
      <c r="S71" s="18"/>
      <c r="T71" s="18"/>
      <c r="U71" s="18">
        <v>1</v>
      </c>
      <c r="W71" s="18">
        <f t="shared" si="5"/>
        <v>1</v>
      </c>
    </row>
    <row r="72" spans="1:23" ht="12.75">
      <c r="A72" s="8">
        <f t="shared" si="6"/>
        <v>16</v>
      </c>
      <c r="B72" t="s">
        <v>217</v>
      </c>
      <c r="C72" t="s">
        <v>238</v>
      </c>
      <c r="D72" s="9">
        <v>20407</v>
      </c>
      <c r="E72" s="8" t="s">
        <v>22</v>
      </c>
      <c r="F72" s="8">
        <v>35</v>
      </c>
      <c r="G72" s="2" t="s">
        <v>71</v>
      </c>
      <c r="N72" s="4">
        <f t="shared" si="4"/>
        <v>50.05277777777778</v>
      </c>
      <c r="O72" s="5">
        <v>0.3333333333333333</v>
      </c>
      <c r="Q72" s="5">
        <v>0.11967592592592592</v>
      </c>
      <c r="R72" s="18"/>
      <c r="S72" s="18"/>
      <c r="T72" s="18"/>
      <c r="U72" s="18">
        <v>1</v>
      </c>
      <c r="W72" s="18">
        <f>COUNT(R72:V72)</f>
        <v>1</v>
      </c>
    </row>
    <row r="73" spans="1:23" ht="12.75">
      <c r="A73" s="8">
        <f t="shared" si="6"/>
        <v>17</v>
      </c>
      <c r="B73" t="s">
        <v>169</v>
      </c>
      <c r="C73" t="s">
        <v>170</v>
      </c>
      <c r="D73" s="9">
        <v>14265</v>
      </c>
      <c r="E73" s="8" t="s">
        <v>22</v>
      </c>
      <c r="F73" s="8">
        <v>35</v>
      </c>
      <c r="G73" s="2" t="s">
        <v>71</v>
      </c>
      <c r="N73" s="4">
        <f t="shared" si="4"/>
        <v>66.86944444444444</v>
      </c>
      <c r="O73" s="5">
        <v>0.3333333333333333</v>
      </c>
      <c r="Q73" s="5">
        <v>0.16528935185185187</v>
      </c>
      <c r="R73" s="18"/>
      <c r="S73" s="18"/>
      <c r="T73" s="18"/>
      <c r="U73" s="18">
        <v>1</v>
      </c>
      <c r="W73" s="18">
        <f>COUNT(R73:V73)</f>
        <v>1</v>
      </c>
    </row>
    <row r="74" spans="1:23" ht="12.75">
      <c r="A74" s="8">
        <f t="shared" si="6"/>
        <v>18</v>
      </c>
      <c r="B74" t="s">
        <v>60</v>
      </c>
      <c r="C74" t="s">
        <v>61</v>
      </c>
      <c r="D74" s="9"/>
      <c r="E74" s="9" t="s">
        <v>26</v>
      </c>
      <c r="F74" s="11">
        <v>35</v>
      </c>
      <c r="G74" s="2" t="s">
        <v>27</v>
      </c>
      <c r="H74" s="2" t="s">
        <v>62</v>
      </c>
      <c r="I74" s="9"/>
      <c r="J74" s="3" t="s">
        <v>63</v>
      </c>
      <c r="K74" s="9"/>
      <c r="L74" s="9" t="s">
        <v>37</v>
      </c>
      <c r="M74" s="9">
        <v>38685</v>
      </c>
      <c r="N74" s="4">
        <f t="shared" si="4"/>
        <v>105.925</v>
      </c>
      <c r="O74" s="5">
        <v>0.3333333333333333</v>
      </c>
      <c r="P74" s="5"/>
      <c r="Q74" s="5">
        <v>0.1504398148148148</v>
      </c>
      <c r="R74" s="18"/>
      <c r="S74" s="18"/>
      <c r="T74" s="18"/>
      <c r="U74" s="18">
        <v>1</v>
      </c>
      <c r="W74" s="18">
        <f>COUNT(R74:V74)</f>
        <v>1</v>
      </c>
    </row>
    <row r="75" spans="1:23" ht="12.75">
      <c r="A75" s="8">
        <f t="shared" si="6"/>
        <v>19</v>
      </c>
      <c r="B75" t="s">
        <v>226</v>
      </c>
      <c r="C75" t="s">
        <v>227</v>
      </c>
      <c r="D75" s="9"/>
      <c r="E75" s="8" t="s">
        <v>22</v>
      </c>
      <c r="F75" s="8">
        <v>35</v>
      </c>
      <c r="G75" s="2"/>
      <c r="N75" s="4">
        <f t="shared" si="4"/>
        <v>105.925</v>
      </c>
      <c r="O75" s="5">
        <v>0.3333333333333333</v>
      </c>
      <c r="Q75" s="5">
        <v>0.12626157407407407</v>
      </c>
      <c r="R75" s="18"/>
      <c r="S75" s="18"/>
      <c r="T75" s="18"/>
      <c r="U75" s="18">
        <v>1</v>
      </c>
      <c r="W75" s="18">
        <f>COUNT(R75:V75)</f>
        <v>1</v>
      </c>
    </row>
    <row r="76" spans="1:23" ht="12.75">
      <c r="A76" s="8">
        <f t="shared" si="6"/>
        <v>20</v>
      </c>
      <c r="B76" t="s">
        <v>228</v>
      </c>
      <c r="C76" t="s">
        <v>223</v>
      </c>
      <c r="D76" s="9"/>
      <c r="E76" s="8" t="s">
        <v>22</v>
      </c>
      <c r="F76" s="8">
        <v>35</v>
      </c>
      <c r="G76" s="2"/>
      <c r="N76" s="4">
        <f t="shared" si="4"/>
        <v>105.925</v>
      </c>
      <c r="O76" s="5">
        <v>0.3333333333333333</v>
      </c>
      <c r="Q76" s="5">
        <v>0.10490740740740741</v>
      </c>
      <c r="R76" s="18"/>
      <c r="S76" s="18"/>
      <c r="T76" s="18"/>
      <c r="U76" s="18">
        <v>1</v>
      </c>
      <c r="W76" s="18">
        <f>COUNT(R76:V76)</f>
        <v>1</v>
      </c>
    </row>
  </sheetData>
  <hyperlinks>
    <hyperlink ref="J49" r:id="rId1" display="sgrove@limpopo.co.za"/>
    <hyperlink ref="J74" r:id="rId2" display="plantc@mweb.co.za"/>
    <hyperlink ref="J57" r:id="rId3" display="thehuletts@realnet.co.sz"/>
    <hyperlink ref="J10" r:id="rId4" display="bradley@hub.co.sz"/>
  </hyperlinks>
  <printOptions/>
  <pageMargins left="0.75" right="0.75" top="1" bottom="1" header="0.5" footer="0.5"/>
  <pageSetup horizontalDpi="600" verticalDpi="60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Bradley Young</dc:creator>
  <cp:keywords/>
  <dc:description/>
  <cp:lastModifiedBy>romano</cp:lastModifiedBy>
  <cp:lastPrinted>2005-12-03T11:36:07Z</cp:lastPrinted>
  <dcterms:created xsi:type="dcterms:W3CDTF">2005-11-02T03:57:46Z</dcterms:created>
  <dcterms:modified xsi:type="dcterms:W3CDTF">2006-02-02T10:49:46Z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